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Сведения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'Сведения'!$O$20:$P$85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'Сведения'!$P$20:$P$85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'Флак'!$A$2:$H$850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<sst xmlns="http://schemas.openxmlformats.org/spreadsheetml/2006/main" count="1163" uniqueCount="1161">
  <si>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</si>
  <si>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</si>
  <si>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</si>
  <si>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</si>
  <si>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</si>
  <si>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</si>
  <si>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</si>
  <si>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</si>
  <si>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</si>
  <si>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</si>
  <si>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</si>
  <si>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</si>
  <si>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</si>
  <si>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</si>
  <si>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</si>
  <si>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</si>
  <si>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</si>
  <si>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</si>
  <si>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</si>
  <si>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</si>
  <si>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</si>
  <si>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</si>
  <si>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</si>
  <si>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</si>
  <si>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</si>
  <si>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</si>
  <si>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</si>
  <si>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</si>
  <si>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</si>
  <si>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</si>
  <si>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</si>
  <si>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</si>
  <si>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</si>
  <si>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</si>
  <si>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</si>
  <si>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</si>
  <si>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</si>
  <si>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</si>
  <si>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</si>
  <si>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</si>
  <si>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</si>
  <si>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</si>
  <si>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</si>
  <si>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</si>
  <si>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</si>
  <si>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</si>
  <si>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</si>
  <si>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</si>
  <si>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</si>
  <si>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</si>
  <si>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</si>
  <si>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</si>
  <si>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</si>
  <si>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</si>
  <si>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</si>
  <si>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</si>
  <si>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</si>
  <si>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</si>
  <si>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</si>
  <si>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</si>
  <si>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</si>
  <si>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</si>
  <si>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</si>
  <si>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</si>
  <si>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</si>
  <si>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</si>
  <si>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</si>
  <si>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</si>
  <si>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</si>
  <si>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</si>
  <si>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</si>
  <si>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</si>
  <si>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</si>
  <si>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</si>
  <si>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</si>
  <si>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</si>
  <si>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</si>
  <si>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</si>
  <si>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</si>
  <si>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</si>
  <si>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</si>
  <si>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</si>
  <si>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</si>
  <si>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</si>
  <si>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</si>
  <si>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</si>
  <si>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</si>
  <si>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</si>
  <si>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</si>
  <si>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</si>
  <si>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</si>
  <si>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</si>
  <si>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</si>
  <si>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</si>
  <si>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</si>
  <si>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</si>
  <si>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</si>
  <si>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</si>
  <si>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</si>
  <si>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</si>
  <si>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</si>
  <si>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</si>
  <si>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</si>
  <si>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</si>
  <si>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</si>
  <si>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</si>
  <si>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</si>
  <si>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</si>
  <si>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</si>
  <si>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</si>
  <si>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</si>
  <si>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</si>
  <si>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</si>
  <si>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</si>
  <si>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</si>
  <si>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</si>
  <si>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</si>
  <si>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</si>
  <si>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</si>
  <si>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</si>
  <si>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</si>
  <si>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</si>
  <si>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</si>
  <si>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</si>
  <si>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</si>
  <si>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</si>
  <si>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</si>
  <si>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</si>
  <si>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</si>
  <si>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</si>
  <si>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</si>
  <si>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</si>
  <si>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</si>
  <si>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</si>
  <si>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</si>
  <si>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</si>
  <si>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</si>
  <si>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</si>
  <si>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</si>
  <si>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</si>
  <si>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</si>
  <si>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</si>
  <si>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</si>
  <si>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</si>
  <si>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</si>
  <si>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</si>
  <si>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</si>
  <si>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</si>
  <si>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</si>
  <si>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</si>
  <si>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</si>
  <si>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</si>
  <si>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</si>
  <si>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</si>
  <si>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</si>
  <si>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</si>
  <si>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</si>
  <si>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</si>
  <si>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</si>
  <si>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</si>
  <si>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</si>
  <si>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</si>
  <si>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</si>
  <si>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</si>
  <si>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</si>
  <si>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</si>
  <si>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</si>
  <si>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</si>
  <si>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</si>
  <si>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</si>
  <si>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</si>
  <si>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</si>
  <si>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</si>
  <si>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</si>
  <si>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</si>
  <si>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</si>
  <si>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</si>
  <si>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</si>
  <si>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</si>
  <si>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</si>
  <si>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</si>
  <si>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</si>
  <si>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</si>
  <si>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</si>
  <si>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</si>
  <si>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</si>
  <si>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</si>
  <si>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</si>
  <si>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</si>
  <si>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</si>
  <si>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</si>
  <si>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</si>
  <si>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</si>
  <si>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</si>
  <si>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</si>
  <si>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</si>
  <si>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</si>
  <si>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</si>
  <si>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</si>
  <si>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</si>
  <si>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</si>
  <si>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</si>
  <si>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</si>
  <si>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</si>
  <si>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</si>
  <si>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</si>
  <si>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</si>
  <si>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</si>
  <si>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</si>
  <si>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</si>
  <si>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</si>
  <si>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</si>
  <si>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</si>
  <si>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</si>
  <si>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</si>
  <si>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</si>
  <si>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</si>
  <si>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</si>
  <si>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</si>
  <si>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</si>
  <si>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</si>
  <si>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</si>
  <si>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</si>
  <si>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</si>
  <si>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</si>
  <si>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</si>
  <si>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</si>
  <si>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</si>
  <si>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</si>
  <si>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</si>
  <si>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</si>
  <si>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</si>
  <si>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</si>
  <si>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</si>
  <si>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</si>
  <si>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</si>
  <si>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</si>
  <si>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</si>
  <si>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</si>
  <si>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</si>
  <si>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</si>
  <si>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</si>
  <si>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</si>
  <si>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</si>
  <si>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</si>
  <si>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</si>
  <si>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</si>
  <si>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</si>
  <si>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</si>
  <si>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</si>
  <si>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</si>
  <si>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</si>
  <si>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</si>
  <si>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</si>
  <si>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</si>
  <si>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</si>
  <si>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</si>
  <si>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</si>
  <si>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</si>
  <si>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</si>
  <si>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</si>
  <si>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</si>
  <si>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</si>
  <si>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</si>
  <si>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</si>
  <si>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</si>
  <si>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</si>
  <si>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</si>
  <si>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</si>
  <si>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</si>
  <si>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</si>
  <si>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</si>
  <si>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</si>
  <si>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</si>
  <si>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</si>
  <si>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</si>
  <si>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</si>
  <si>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</si>
  <si>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</si>
  <si>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</si>
  <si>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</si>
  <si>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</si>
  <si>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</si>
  <si>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</si>
  <si>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</si>
  <si>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</si>
  <si>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</si>
  <si>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</si>
  <si>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</si>
  <si>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</si>
  <si>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</si>
  <si>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</si>
  <si>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</si>
  <si>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</si>
  <si>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</si>
  <si>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</si>
  <si>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</si>
  <si>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</si>
  <si>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</si>
  <si>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</si>
  <si>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</si>
  <si>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</si>
  <si>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</si>
  <si>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</si>
  <si>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</si>
  <si>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</si>
  <si>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</si>
  <si>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</si>
  <si>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</si>
  <si>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</si>
  <si>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</si>
  <si>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</si>
  <si>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</si>
  <si>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</si>
  <si>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</si>
  <si>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</si>
  <si>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</si>
  <si>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</si>
  <si>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</si>
  <si>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</si>
  <si>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</si>
  <si>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</si>
  <si>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</si>
  <si>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</si>
  <si>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</si>
  <si>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</si>
  <si>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</si>
  <si>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</si>
  <si>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</si>
  <si>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</si>
  <si>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</si>
  <si>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</si>
  <si>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</si>
  <si>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</si>
  <si>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</si>
  <si>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</si>
  <si>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</si>
  <si>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</si>
  <si>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</si>
  <si>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</si>
  <si>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</si>
  <si>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</si>
  <si>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</si>
  <si>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</si>
  <si>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</si>
  <si>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</si>
  <si>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</si>
  <si>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</si>
  <si>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</si>
  <si>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</si>
  <si>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</si>
  <si>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</si>
  <si>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</si>
  <si>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</si>
  <si>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</si>
  <si>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</si>
  <si>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</si>
  <si>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</si>
  <si>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</si>
  <si>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</si>
  <si>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</si>
  <si>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</si>
  <si>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</si>
  <si>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</si>
  <si>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</si>
  <si>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</si>
  <si>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</si>
  <si>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</si>
  <si>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</si>
  <si>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</si>
  <si>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</si>
  <si>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</si>
  <si>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</si>
  <si>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</si>
  <si>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</si>
  <si>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</si>
  <si>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</si>
  <si>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</si>
  <si>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</si>
  <si>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</si>
  <si>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</si>
  <si>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</si>
  <si>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</si>
  <si>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</si>
  <si>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</si>
  <si>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</si>
  <si>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</si>
  <si>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</si>
  <si>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</si>
  <si>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</si>
  <si>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</si>
  <si>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</si>
  <si>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</si>
  <si>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</si>
  <si>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</si>
  <si>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</si>
  <si>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</si>
  <si>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</si>
  <si>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</si>
  <si>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</si>
  <si>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</si>
  <si>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</si>
  <si>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</si>
  <si>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</si>
  <si>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</si>
  <si>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</si>
  <si>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</si>
  <si>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</si>
  <si>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</si>
  <si>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</si>
  <si>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</si>
  <si>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</si>
  <si>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</si>
  <si>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</si>
  <si>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</si>
  <si>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</si>
  <si>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</si>
  <si>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</si>
  <si>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</si>
  <si>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</si>
  <si>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</si>
  <si>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</si>
  <si>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</si>
  <si>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</si>
  <si>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</si>
  <si>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</si>
  <si>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</si>
  <si>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</si>
  <si>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</si>
  <si>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</si>
  <si>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</si>
  <si>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</si>
  <si>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</si>
  <si>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</si>
  <si>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</si>
  <si>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</si>
  <si>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</si>
  <si>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</si>
  <si>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</si>
  <si>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</si>
  <si>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</si>
  <si>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учащихся (при отсутствии автотранспортных средств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</si>
  <si>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</si>
  <si>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</si>
  <si>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</si>
  <si>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</si>
  <si>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</si>
  <si>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</si>
  <si>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</si>
  <si>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</si>
  <si>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</si>
  <si>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</si>
  <si>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</si>
  <si>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</si>
  <si>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</si>
  <si>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</si>
  <si>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</si>
  <si>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</si>
  <si>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</si>
  <si>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</si>
  <si>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</si>
  <si>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</si>
  <si>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</si>
  <si>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</si>
  <si>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</si>
  <si>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</si>
  <si>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</si>
  <si>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</si>
  <si>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</si>
  <si>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</si>
  <si>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</si>
  <si>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</si>
  <si>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</si>
  <si>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</si>
  <si>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</si>
  <si>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</si>
  <si>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</si>
  <si>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</si>
  <si>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</si>
  <si>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</si>
  <si>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</si>
  <si>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</si>
  <si>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</si>
  <si>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</si>
  <si>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</si>
  <si>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</si>
  <si>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</si>
  <si>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</si>
  <si>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</si>
  <si>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</si>
  <si>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</si>
  <si>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</si>
  <si>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</si>
  <si>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</si>
  <si>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</si>
  <si>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</si>
  <si>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</si>
  <si>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</si>
  <si>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</si>
  <si>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</si>
  <si>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</si>
  <si>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</si>
  <si>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</si>
  <si>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</si>
  <si>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</si>
  <si>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</si>
  <si>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</si>
  <si>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</si>
  <si>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</si>
  <si>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</si>
  <si>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(20+22+24)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</si>
  <si>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</si>
  <si>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</si>
  <si>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</si>
  <si>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</si>
  <si>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</si>
  <si>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</si>
  <si>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</si>
  <si>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</si>
  <si>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</si>
  <si>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</si>
  <si>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</si>
  <si>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</si>
  <si>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</si>
  <si>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</si>
  <si>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</si>
  <si>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</si>
  <si>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</si>
  <si>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</si>
  <si>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</si>
  <si>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</si>
  <si>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</si>
  <si>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</si>
  <si>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</si>
  <si>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</si>
  <si>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</si>
  <si>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</si>
  <si>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</si>
  <si>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</si>
  <si>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</si>
  <si>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</si>
  <si>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</si>
  <si>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</si>
  <si>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</si>
  <si>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</si>
  <si>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</si>
  <si>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</si>
  <si>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</si>
  <si>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</si>
  <si>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</si>
  <si>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</si>
  <si>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</si>
  <si>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</si>
  <si>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</si>
  <si>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</si>
  <si>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</si>
  <si>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</si>
  <si>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</si>
  <si>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</si>
  <si>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</si>
  <si>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</si>
  <si>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</si>
  <si>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</si>
  <si>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</si>
  <si>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</si>
  <si>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</si>
  <si>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</si>
  <si>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</si>
  <si>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</si>
  <si>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</si>
  <si>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</si>
  <si>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</si>
  <si>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</si>
  <si>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</si>
  <si>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</si>
  <si>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</si>
  <si>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</si>
  <si>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</si>
  <si>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</si>
  <si>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</si>
  <si>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</si>
  <si>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</si>
  <si>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</si>
  <si>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</si>
  <si>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</si>
  <si>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</si>
  <si>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</si>
  <si>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</si>
  <si>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</si>
  <si>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</si>
  <si>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</si>
  <si>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</si>
  <si>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</si>
  <si>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</si>
  <si>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</si>
  <si>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</si>
  <si>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</si>
  <si>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</si>
  <si>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</si>
  <si>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</si>
  <si>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</si>
  <si>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</si>
  <si>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</si>
  <si>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</si>
  <si>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</si>
  <si>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</si>
  <si>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</si>
  <si>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</si>
  <si>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</si>
  <si>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</si>
  <si>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</si>
  <si>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</si>
  <si>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</si>
  <si>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</si>
  <si>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</si>
  <si>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</si>
  <si>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</si>
  <si>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</si>
  <si>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</si>
  <si>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</si>
  <si>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</si>
  <si>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</si>
  <si>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</si>
  <si>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</si>
  <si>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</si>
  <si>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</si>
  <si>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</si>
  <si>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</si>
  <si>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</si>
  <si>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</si>
  <si>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</si>
  <si>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</si>
  <si>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</si>
  <si>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</si>
  <si>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</si>
  <si>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</si>
  <si>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</si>
  <si>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</si>
  <si>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</si>
  <si>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</si>
  <si>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</si>
  <si>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</si>
  <si>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</si>
  <si>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</si>
  <si>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</si>
  <si>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</si>
  <si>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</si>
  <si>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</si>
  <si>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</si>
  <si>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</si>
  <si>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</si>
  <si>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</si>
  <si>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</si>
  <si>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</si>
  <si>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</si>
  <si>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</si>
  <si>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</si>
  <si>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</si>
  <si>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</si>
  <si>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</si>
  <si>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</si>
  <si>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</si>
  <si>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</si>
  <si>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</si>
  <si>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</si>
  <si>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</si>
  <si>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</si>
  <si>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</si>
  <si>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</si>
  <si>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</si>
  <si>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</si>
  <si>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</si>
  <si>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</si>
  <si>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</si>
  <si>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</si>
  <si>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</si>
  <si>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</si>
  <si>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</si>
  <si>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</si>
  <si>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</si>
  <si>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</si>
  <si>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</si>
  <si>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</si>
  <si>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</si>
  <si>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</si>
  <si>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</si>
  <si>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</si>
  <si>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</si>
  <si>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</si>
  <si>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</si>
  <si>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</si>
  <si>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</si>
  <si>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</si>
  <si>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</si>
  <si>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</si>
  <si>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</si>
  <si>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</si>
  <si>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</si>
  <si>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</si>
  <si>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</si>
  <si>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</si>
  <si>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</si>
  <si>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</si>
  <si>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</si>
  <si>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</si>
  <si>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</si>
  <si>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</si>
  <si>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</si>
  <si>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</si>
  <si>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</si>
  <si>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</si>
  <si>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</si>
  <si>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</si>
  <si>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</si>
  <si>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</si>
  <si>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</si>
  <si>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</si>
  <si>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</si>
  <si>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</si>
  <si>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</si>
  <si>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</si>
  <si>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</si>
  <si>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</si>
  <si>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</si>
  <si>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</si>
  <si>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</si>
  <si>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</si>
  <si>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</si>
  <si>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</si>
  <si>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</si>
  <si>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</si>
  <si>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</si>
  <si>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</si>
  <si>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</si>
  <si>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</si>
  <si>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</si>
  <si>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</si>
  <si>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</si>
  <si>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</si>
  <si>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</si>
  <si>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</si>
  <si>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</si>
  <si>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</si>
  <si>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</si>
  <si>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</si>
  <si>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</si>
  <si>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</si>
  <si>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</si>
  <si>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</si>
  <si>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</si>
  <si>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</si>
  <si>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</si>
  <si>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</si>
  <si>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</si>
  <si>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</si>
  <si>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</si>
  <si>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</si>
  <si>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</si>
  <si>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</si>
  <si>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</si>
  <si>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</si>
  <si>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</si>
  <si>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</si>
  <si>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</si>
  <si>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</si>
  <si>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</si>
  <si>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</si>
  <si>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</si>
  <si>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</si>
  <si>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</si>
  <si>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</si>
  <si>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</si>
  <si>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</si>
  <si>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</si>
  <si>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</si>
  <si>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</si>
  <si>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</si>
  <si>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</si>
  <si>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</si>
  <si>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</si>
  <si>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</si>
  <si>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</si>
  <si>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</si>
  <si>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</si>
  <si>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</si>
  <si>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</si>
  <si>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</si>
  <si>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</si>
  <si>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</si>
  <si>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</si>
  <si>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</si>
  <si>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</si>
  <si>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</si>
  <si>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</si>
  <si>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</si>
  <si>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</si>
  <si>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</si>
  <si>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</si>
  <si>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</si>
  <si>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</si>
  <si>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</si>
  <si>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</si>
  <si>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</si>
  <si>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</si>
  <si>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4 &lt;= Раздел 4 строка 20 графа 3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</si>
  <si>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</si>
  <si>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</si>
  <si>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</si>
  <si>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</si>
  <si>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</si>
  <si>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</si>
  <si>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</si>
  <si>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</si>
  <si>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</si>
  <si>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</si>
  <si>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</si>
  <si>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</si>
  <si>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</si>
  <si>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22 строка 02 графа 4 &lt;= Раздел 4 строка 21 графа 3</t>
  </si>
  <si>
    <t>Раздел 22 строка 03 графа 4 &lt;= Раздел 4 строка 22 графа 3</t>
  </si>
  <si>
    <t>Раздел 22 строка 04 графа 4 &lt;= Раздел 4 строка 23 графа 3</t>
  </si>
  <si>
    <t>Раздел 22 строка 05 графа 4 &lt;= Раздел 4 строка 24 графа 3</t>
  </si>
  <si>
    <t>Раздел 22 строка 06 графа 4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</si>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</sst>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17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35" borderId="0" xfId="0" applyFont="1" applyFill="1" applyAlignment="1" applyProtection="1">
      <alignment/>
      <protection hidden="1"/>
    </xf>
    <xf numFmtId="0" fontId="3" fillId="3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9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7" fillId="35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6"/>
  <sheetViews>
    <sheetView showGridLines="0" tabSelected="1" zoomScalePageLayoutView="0" workbookViewId="0" topLeftCell="A53">
      <selection activeCell="P21" sqref="P21"/>
    </sheetView>
  </sheetViews>
  <sheetFormatPr defaultColWidth="9.00390625" defaultRowHeight="12.75"/>
  <cols>
    <col min="1" max="1" width="85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0" t="s">
        <v>535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29" t="s">
        <v>448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25.5">
      <c r="A19" s="2" t="s">
        <v>1075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449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1076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2</v>
      </c>
    </row>
    <row r="22" spans="1:16" ht="15.75">
      <c r="A22" s="8" t="s">
        <v>1077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3887</v>
      </c>
    </row>
    <row r="23" spans="1:16" ht="15.75">
      <c r="A23" s="8" t="s">
        <v>437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13</v>
      </c>
    </row>
    <row r="24" spans="1:16" ht="15.75">
      <c r="A24" s="8" t="s">
        <v>1078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602</v>
      </c>
    </row>
    <row r="25" spans="1:16" ht="15.75">
      <c r="A25" s="8" t="s">
        <v>438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1</v>
      </c>
    </row>
    <row r="26" spans="1:16" ht="15.75">
      <c r="A26" s="8" t="s">
        <v>475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14</v>
      </c>
    </row>
    <row r="27" spans="1:16" ht="15.75">
      <c r="A27" s="8" t="s">
        <v>1079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1080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0</v>
      </c>
    </row>
    <row r="29" spans="1:16" ht="15.75">
      <c r="A29" s="8" t="s">
        <v>1081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1082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8" t="s">
        <v>1083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8" t="s">
        <v>1038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0</v>
      </c>
    </row>
    <row r="33" spans="1:16" ht="15.75">
      <c r="A33" s="8" t="s">
        <v>1039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1084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1096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8" t="s">
        <v>439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80</v>
      </c>
    </row>
    <row r="37" spans="1:16" ht="15.75">
      <c r="A37" s="8" t="s">
        <v>1097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0</v>
      </c>
    </row>
    <row r="38" spans="1:16" ht="15.75">
      <c r="A38" s="8" t="s">
        <v>1085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475</v>
      </c>
    </row>
    <row r="39" spans="1:16" ht="15.75">
      <c r="A39" s="8" t="s">
        <v>1086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79</v>
      </c>
    </row>
    <row r="40" spans="1:16" ht="25.5">
      <c r="A40" s="8" t="s">
        <v>1040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10720</v>
      </c>
    </row>
    <row r="41" spans="1:16" ht="15.75">
      <c r="A41" s="8" t="s">
        <v>1041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2270</v>
      </c>
    </row>
    <row r="42" spans="1:16" ht="25.5">
      <c r="A42" s="8" t="s">
        <v>1101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1</v>
      </c>
    </row>
    <row r="43" spans="1:16" ht="15.75">
      <c r="A43" s="8" t="s">
        <v>1102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1</v>
      </c>
    </row>
    <row r="44" spans="1:16" ht="15.75">
      <c r="A44" s="8" t="s">
        <v>1103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1</v>
      </c>
    </row>
    <row r="45" spans="1:16" ht="15.75">
      <c r="A45" s="8" t="s">
        <v>1102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1</v>
      </c>
    </row>
    <row r="46" spans="1:16" ht="15.75">
      <c r="A46" s="8" t="s">
        <v>1104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1098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1099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1100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440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441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0</v>
      </c>
    </row>
    <row r="52" spans="1:16" ht="15.75">
      <c r="A52" s="8" t="s">
        <v>1105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0</v>
      </c>
    </row>
    <row r="53" spans="1:16" ht="25.5">
      <c r="A53" s="8" t="s">
        <v>442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1</v>
      </c>
    </row>
    <row r="54" spans="1:16" ht="25.5">
      <c r="A54" s="8" t="s">
        <v>443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1106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12</v>
      </c>
    </row>
    <row r="56" spans="1:16" ht="15.75">
      <c r="A56" s="8" t="s">
        <v>444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18</v>
      </c>
    </row>
    <row r="57" spans="1:16" ht="25.5">
      <c r="A57" s="8" t="s">
        <v>1107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.75">
      <c r="A58" s="8" t="s">
        <v>465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12</v>
      </c>
    </row>
    <row r="59" spans="1:16" ht="15.75">
      <c r="A59" s="8" t="s">
        <v>445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12</v>
      </c>
    </row>
    <row r="60" spans="1:16" ht="25.5">
      <c r="A60" s="8" t="s">
        <v>410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12</v>
      </c>
    </row>
    <row r="61" spans="1:16" ht="15.75">
      <c r="A61" s="8" t="s">
        <v>411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0</v>
      </c>
    </row>
    <row r="62" spans="1:16" ht="25.5">
      <c r="A62" s="8" t="s">
        <v>412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0</v>
      </c>
    </row>
    <row r="63" spans="1:16" ht="15.75">
      <c r="A63" s="8" t="s">
        <v>1087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466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.75">
      <c r="A65" s="8" t="s">
        <v>467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8" t="s">
        <v>468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413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1</v>
      </c>
    </row>
    <row r="68" spans="1:16" ht="15.75">
      <c r="A68" s="8" t="s">
        <v>414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415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8" t="s">
        <v>416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446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18</v>
      </c>
    </row>
    <row r="72" spans="1:16" ht="25.5">
      <c r="A72" s="8" t="s">
        <v>417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12</v>
      </c>
    </row>
    <row r="73" spans="1:16" ht="15.75">
      <c r="A73" s="8" t="s">
        <v>1088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1089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418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8" t="s">
        <v>1090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8" t="s">
        <v>419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1091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1092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8" t="s">
        <v>1093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420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18</v>
      </c>
    </row>
    <row r="82" spans="1:16" ht="15.75">
      <c r="A82" s="8" t="s">
        <v>447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1</v>
      </c>
    </row>
    <row r="83" spans="1:16" ht="15.75">
      <c r="A83" s="8" t="s">
        <v>1094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8" t="s">
        <v>1095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8" t="s">
        <v>421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2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</sheetData>
  <sheetProtection password="E2BC" sheet="1" objects="1" scenarios="1" selectLockedCells="1"/>
  <mergeCells count="3">
    <mergeCell ref="A17:P17"/>
    <mergeCell ref="A18:P18"/>
    <mergeCell ref="A86:P86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83:P85 P42 P44 P46:P49 P63:P70 P34:P35 P73:P8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/>
  <dimension ref="A1:P851"/>
  <sheetViews>
    <sheetView zoomScalePageLayoutView="0" workbookViewId="0" topLeftCell="A1">
      <selection activeCell="H385" sqref="H385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32.003906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536</v>
      </c>
      <c r="B1" s="15"/>
      <c r="C1" s="15"/>
      <c r="D1" s="14"/>
      <c r="E1" s="15"/>
      <c r="F1" s="15"/>
      <c r="G1" s="15"/>
      <c r="H1" s="15"/>
      <c r="J1" s="22" t="s">
        <v>835</v>
      </c>
      <c r="K1" s="22"/>
      <c r="L1" s="23"/>
      <c r="M1" s="23"/>
      <c r="O1" s="22" t="s">
        <v>852</v>
      </c>
      <c r="P1" s="23"/>
    </row>
    <row r="2" spans="1:16" ht="12.75">
      <c r="A2" s="17" t="s">
        <v>537</v>
      </c>
      <c r="B2" s="17" t="s">
        <v>538</v>
      </c>
      <c r="C2" s="17" t="s">
        <v>539</v>
      </c>
      <c r="D2" s="17" t="s">
        <v>540</v>
      </c>
      <c r="E2" s="17" t="s">
        <v>541</v>
      </c>
      <c r="F2" s="17" t="s">
        <v>542</v>
      </c>
      <c r="G2" s="17" t="s">
        <v>543</v>
      </c>
      <c r="H2" s="17" t="s">
        <v>544</v>
      </c>
      <c r="J2" s="24" t="s">
        <v>836</v>
      </c>
      <c r="K2" s="24" t="s">
        <v>837</v>
      </c>
      <c r="L2" s="24" t="s">
        <v>541</v>
      </c>
      <c r="M2" s="24" t="s">
        <v>838</v>
      </c>
      <c r="O2" s="26" t="s">
        <v>853</v>
      </c>
      <c r="P2" s="26" t="s">
        <v>854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SUM(H4:H8,H9,H18,H26,H30,H244,H372,H374,H378,H381,H383,H385,H406,H442,H449,H522,H591,H613,H618,H675,H732,H739)</f>
        <v>#REF!</v>
      </c>
      <c r="J3" s="3" t="s">
        <v>839</v>
      </c>
      <c r="K3" s="3">
        <v>1</v>
      </c>
      <c r="L3" s="3" t="s">
        <v>840</v>
      </c>
      <c r="M3" s="3" t="s">
        <v>431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545</v>
      </c>
      <c r="H4" s="3" t="e">
        <f>IF(LEN(P_1)&lt;&gt;0,0,1)</f>
        <v>#REF!</v>
      </c>
      <c r="J4" s="3" t="s">
        <v>841</v>
      </c>
      <c r="K4" s="3">
        <v>2</v>
      </c>
      <c r="L4" s="3" t="s">
        <v>842</v>
      </c>
      <c r="M4" s="3" t="e">
        <f>IF(P_1=0,"Нет данных",P_1)</f>
        <v>#REF!</v>
      </c>
      <c r="O4" s="27">
        <f ca="1">TODAY()</f>
        <v>40960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546</v>
      </c>
      <c r="H5" s="3" t="e">
        <f>IF(LEN(P_2)&lt;&gt;0,0,1)</f>
        <v>#REF!</v>
      </c>
      <c r="J5" s="3" t="s">
        <v>843</v>
      </c>
      <c r="K5" s="3">
        <v>3</v>
      </c>
      <c r="L5" s="3" t="s">
        <v>844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547</v>
      </c>
      <c r="H6" s="3" t="e">
        <f>IF(LEN(P_3)&lt;&gt;0,0,1)</f>
        <v>#REF!</v>
      </c>
      <c r="J6" s="3" t="s">
        <v>845</v>
      </c>
      <c r="K6" s="3">
        <v>4</v>
      </c>
      <c r="L6" s="3" t="s">
        <v>846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548</v>
      </c>
      <c r="H7" s="3" t="e">
        <f>IF(LEN(P_4)&lt;&gt;0,0,1)</f>
        <v>#REF!</v>
      </c>
      <c r="J7" s="3" t="s">
        <v>847</v>
      </c>
      <c r="K7" s="3">
        <v>5</v>
      </c>
      <c r="L7" s="3" t="s">
        <v>848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549</v>
      </c>
      <c r="H8" s="3" t="e">
        <f>IF(LEN(P_5)&lt;&gt;0,0,1)</f>
        <v>#REF!</v>
      </c>
      <c r="J8" s="3" t="s">
        <v>850</v>
      </c>
      <c r="K8" s="3">
        <v>6</v>
      </c>
      <c r="L8" s="3" t="s">
        <v>851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849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469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470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488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619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620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621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622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623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SUM(H20:H25)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489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490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491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492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493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494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495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624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496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660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SUM(H31:H243)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497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498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499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500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501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502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1131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1132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1133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1134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1135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1136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1137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1138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1139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1140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1141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503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504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505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506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661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662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663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664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665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666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667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668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669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670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671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672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673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674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675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242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243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244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245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246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247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248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249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250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251</v>
      </c>
      <c r="H76" s="19" t="e">
        <f>IF(#REF!&lt;=#REF!,0,1)</f>
        <v>#REF!</v>
      </c>
    </row>
    <row r="77" spans="1:8" ht="12.75">
      <c r="A77" s="16" t="e">
        <f aca="true" t="shared" si="1" ref="A77:A138">P_3</f>
        <v>#REF!</v>
      </c>
      <c r="B77" s="16">
        <v>4</v>
      </c>
      <c r="C77" s="16">
        <v>3</v>
      </c>
      <c r="D77" s="16">
        <v>40</v>
      </c>
      <c r="E77" s="3" t="s">
        <v>252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253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254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255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256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676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677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678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679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680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681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682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683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684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685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686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687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688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689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690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507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508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509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510</v>
      </c>
      <c r="H100" s="19" t="e">
        <f>IF(SUM(#REF!,#REF!,#REF!)&lt;=SUM(#REF!,#REF!,#REF!,#REF!,#REF!,#REF!,#REF!,#REF!,#REF!),0,1)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511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512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513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514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867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868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869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16</v>
      </c>
      <c r="D108" s="16">
        <v>74</v>
      </c>
      <c r="E108" s="3" t="s">
        <v>131</v>
      </c>
      <c r="H108" s="16" t="e">
        <f>IF(OR(AND(#REF!=0,#REF!=0),AND(#REF!&gt;0,#REF!&gt;0)),0,1)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16</v>
      </c>
      <c r="D109" s="16">
        <v>75</v>
      </c>
      <c r="E109" s="3" t="s">
        <v>691</v>
      </c>
      <c r="H109" s="16" t="e">
        <f>IF(OR(AND(#REF!=0,#REF!=0),AND(#REF!&gt;0,#REF!&gt;0)),0,1)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717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718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719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720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721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722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723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724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725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726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727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746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747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748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17</v>
      </c>
      <c r="D124" s="16">
        <v>90</v>
      </c>
      <c r="E124" s="3" t="s">
        <v>749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17</v>
      </c>
      <c r="D125" s="16">
        <v>91</v>
      </c>
      <c r="E125" s="3" t="s">
        <v>750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751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752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753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754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755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756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757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773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774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775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776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777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778</v>
      </c>
      <c r="H138" s="16" t="e">
        <f>IF(OR(AND(#REF!=0,#REF!=0),AND(#REF!&gt;0,#REF!&gt;0)),0,1)</f>
        <v>#REF!</v>
      </c>
    </row>
    <row r="139" spans="1:8" ht="12.75">
      <c r="A139" s="16" t="e">
        <f aca="true" t="shared" si="2" ref="A139:A414">P_3</f>
        <v>#REF!</v>
      </c>
      <c r="B139" s="16">
        <v>4</v>
      </c>
      <c r="C139" s="16">
        <v>18</v>
      </c>
      <c r="D139" s="16">
        <v>105</v>
      </c>
      <c r="E139" s="3" t="s">
        <v>779</v>
      </c>
      <c r="H139" s="16" t="e">
        <f>IF(OR(AND(#REF!=0,#REF!=0),AND(#REF!&gt;0,#REF!&gt;0)),0,1)</f>
        <v>#REF!</v>
      </c>
    </row>
    <row r="140" spans="1:8" ht="12.75">
      <c r="A140" s="16" t="e">
        <f t="shared" si="2"/>
        <v>#REF!</v>
      </c>
      <c r="B140" s="16">
        <v>4</v>
      </c>
      <c r="C140" s="16">
        <v>18</v>
      </c>
      <c r="D140" s="16">
        <v>106</v>
      </c>
      <c r="E140" s="3" t="s">
        <v>780</v>
      </c>
      <c r="H140" s="16" t="e">
        <f>IF(OR(AND(#REF!=0,#REF!=0),AND(#REF!&gt;0,#REF!&gt;0)),0,1)</f>
        <v>#REF!</v>
      </c>
    </row>
    <row r="141" spans="1:8" ht="12.75">
      <c r="A141" s="16" t="e">
        <f t="shared" si="2"/>
        <v>#REF!</v>
      </c>
      <c r="B141" s="16">
        <v>4</v>
      </c>
      <c r="C141" s="16">
        <v>18</v>
      </c>
      <c r="D141" s="16">
        <v>107</v>
      </c>
      <c r="E141" s="3" t="s">
        <v>781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782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783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805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806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807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808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809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810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811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812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813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814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19</v>
      </c>
      <c r="D154" s="16">
        <v>120</v>
      </c>
      <c r="E154" s="3" t="s">
        <v>815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19</v>
      </c>
      <c r="D155" s="16">
        <v>121</v>
      </c>
      <c r="E155" s="3" t="s">
        <v>816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817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832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833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855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856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857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858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859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860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0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1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240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241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20</v>
      </c>
      <c r="D169" s="16">
        <v>135</v>
      </c>
      <c r="E169" s="3" t="s">
        <v>873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20</v>
      </c>
      <c r="D170" s="16">
        <v>136</v>
      </c>
      <c r="E170" s="3" t="s">
        <v>874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875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876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877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878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879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880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881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882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883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884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870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871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872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21</v>
      </c>
      <c r="D184" s="16">
        <v>150</v>
      </c>
      <c r="E184" s="3" t="s">
        <v>886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21</v>
      </c>
      <c r="D185" s="16">
        <v>151</v>
      </c>
      <c r="E185" s="3" t="s">
        <v>887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888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889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890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891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892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893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894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895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896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897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898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899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885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22</v>
      </c>
      <c r="D199" s="16">
        <v>165</v>
      </c>
      <c r="E199" s="3" t="s">
        <v>901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22</v>
      </c>
      <c r="D200" s="16">
        <v>166</v>
      </c>
      <c r="E200" s="3" t="s">
        <v>902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903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904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905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906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907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908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909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910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911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912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913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914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900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23</v>
      </c>
      <c r="D214" s="16">
        <v>180</v>
      </c>
      <c r="E214" s="3" t="s">
        <v>916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23</v>
      </c>
      <c r="D215" s="16">
        <v>181</v>
      </c>
      <c r="E215" s="3" t="s">
        <v>917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918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919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920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921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922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923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924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925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926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927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928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929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915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24</v>
      </c>
      <c r="D229" s="16">
        <v>195</v>
      </c>
      <c r="E229" s="3" t="s">
        <v>931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24</v>
      </c>
      <c r="D230" s="16">
        <v>196</v>
      </c>
      <c r="E230" s="3" t="s">
        <v>932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933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934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935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936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937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938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939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940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941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283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284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285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930</v>
      </c>
      <c r="H243" s="16" t="e">
        <f>IF(OR(AND(#REF!=0,#REF!=0),AND(#REF!&gt;0,#REF!&gt;0)),0,1)</f>
        <v>#REF!</v>
      </c>
    </row>
    <row r="244" spans="1:8" ht="12.75">
      <c r="A244" s="18" t="e">
        <f t="shared" si="2"/>
        <v>#REF!</v>
      </c>
      <c r="B244" s="18">
        <v>5</v>
      </c>
      <c r="C244" s="18">
        <v>0</v>
      </c>
      <c r="D244" s="18">
        <v>0</v>
      </c>
      <c r="E244" s="18" t="e">
        <f>CONCATENATE("Количество ошибок в разделе 5: ",H244)</f>
        <v>#REF!</v>
      </c>
      <c r="F244" s="18"/>
      <c r="G244" s="18"/>
      <c r="H244" s="20" t="e">
        <f>SUM(H245:H371)</f>
        <v>#REF!</v>
      </c>
    </row>
    <row r="245" spans="1:8" ht="12.75">
      <c r="A245" s="16" t="e">
        <f t="shared" si="2"/>
        <v>#REF!</v>
      </c>
      <c r="B245" s="16">
        <v>5</v>
      </c>
      <c r="C245" s="16">
        <v>1</v>
      </c>
      <c r="D245" s="16">
        <v>1</v>
      </c>
      <c r="E245" s="3" t="s">
        <v>286</v>
      </c>
      <c r="H245" s="19" t="e">
        <f>IF(#REF!=SUM(#REF!),0,1)</f>
        <v>#REF!</v>
      </c>
    </row>
    <row r="246" spans="1:8" ht="12.75">
      <c r="A246" s="16" t="e">
        <f t="shared" si="2"/>
        <v>#REF!</v>
      </c>
      <c r="B246" s="16">
        <v>5</v>
      </c>
      <c r="C246" s="16">
        <v>2</v>
      </c>
      <c r="D246" s="16">
        <v>2</v>
      </c>
      <c r="E246" s="3" t="s">
        <v>287</v>
      </c>
      <c r="H246" s="19" t="e">
        <f>IF(#REF!=SUM(#REF!),0,1)</f>
        <v>#REF!</v>
      </c>
    </row>
    <row r="247" spans="1:8" ht="12.75">
      <c r="A247" s="16" t="e">
        <f t="shared" si="2"/>
        <v>#REF!</v>
      </c>
      <c r="B247" s="16">
        <v>5</v>
      </c>
      <c r="C247" s="16">
        <v>3</v>
      </c>
      <c r="D247" s="16">
        <v>3</v>
      </c>
      <c r="E247" s="3" t="s">
        <v>288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4</v>
      </c>
      <c r="D248" s="16">
        <v>4</v>
      </c>
      <c r="E248" s="3" t="s">
        <v>289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5</v>
      </c>
      <c r="D249" s="16">
        <v>5</v>
      </c>
      <c r="E249" s="3" t="s">
        <v>290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6</v>
      </c>
      <c r="D250" s="16">
        <v>6</v>
      </c>
      <c r="E250" s="3" t="s">
        <v>291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7</v>
      </c>
      <c r="D251" s="16">
        <v>7</v>
      </c>
      <c r="E251" s="3" t="s">
        <v>292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8</v>
      </c>
      <c r="D252" s="16">
        <v>8</v>
      </c>
      <c r="E252" s="3" t="s">
        <v>293</v>
      </c>
      <c r="H252" s="19" t="e">
        <f>IF(#REF!&lt;=#REF!,0,1)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9</v>
      </c>
      <c r="D253" s="16">
        <v>9</v>
      </c>
      <c r="E253" s="3" t="s">
        <v>312</v>
      </c>
      <c r="H253" s="19" t="e">
        <f>IF(#REF!&lt;=#REF!,0,1)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10</v>
      </c>
      <c r="D254" s="16">
        <v>10</v>
      </c>
      <c r="E254" s="3" t="s">
        <v>311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11</v>
      </c>
      <c r="D255" s="16">
        <v>11</v>
      </c>
      <c r="E255" s="3" t="s">
        <v>310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12</v>
      </c>
      <c r="D256" s="16">
        <v>12</v>
      </c>
      <c r="E256" s="3" t="s">
        <v>309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13</v>
      </c>
      <c r="D257" s="16">
        <v>13</v>
      </c>
      <c r="E257" s="3" t="s">
        <v>308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14</v>
      </c>
      <c r="D258" s="16">
        <v>14</v>
      </c>
      <c r="E258" s="3" t="s">
        <v>307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15</v>
      </c>
      <c r="D259" s="16">
        <v>15</v>
      </c>
      <c r="E259" s="3" t="s">
        <v>306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16</v>
      </c>
      <c r="D260" s="16">
        <v>16</v>
      </c>
      <c r="E260" s="3" t="s">
        <v>305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17</v>
      </c>
      <c r="D261" s="16">
        <v>17</v>
      </c>
      <c r="E261" s="3" t="s">
        <v>304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18</v>
      </c>
      <c r="D262" s="16">
        <v>18</v>
      </c>
      <c r="E262" s="3" t="s">
        <v>303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19</v>
      </c>
      <c r="D263" s="16">
        <v>19</v>
      </c>
      <c r="E263" s="3" t="s">
        <v>302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20</v>
      </c>
      <c r="D264" s="16">
        <v>20</v>
      </c>
      <c r="E264" s="3" t="s">
        <v>301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21</v>
      </c>
      <c r="D265" s="16">
        <v>21</v>
      </c>
      <c r="E265" s="3" t="s">
        <v>300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22</v>
      </c>
      <c r="D266" s="16">
        <v>22</v>
      </c>
      <c r="E266" s="3" t="s">
        <v>299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23</v>
      </c>
      <c r="D267" s="16">
        <v>23</v>
      </c>
      <c r="E267" s="3" t="s">
        <v>298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24</v>
      </c>
      <c r="D268" s="16">
        <v>24</v>
      </c>
      <c r="E268" s="3" t="s">
        <v>297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25</v>
      </c>
      <c r="D269" s="16">
        <v>25</v>
      </c>
      <c r="E269" s="3" t="s">
        <v>296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26</v>
      </c>
      <c r="D270" s="16">
        <v>26</v>
      </c>
      <c r="E270" s="3" t="s">
        <v>295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27</v>
      </c>
      <c r="D271" s="16">
        <v>27</v>
      </c>
      <c r="E271" s="3" t="s">
        <v>294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28</v>
      </c>
      <c r="D272" s="16">
        <v>28</v>
      </c>
      <c r="E272" s="3" t="s">
        <v>313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29</v>
      </c>
      <c r="D273" s="16">
        <v>29</v>
      </c>
      <c r="E273" s="3" t="s">
        <v>314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30</v>
      </c>
      <c r="D274" s="16">
        <v>30</v>
      </c>
      <c r="E274" s="3" t="s">
        <v>315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31</v>
      </c>
      <c r="D275" s="16">
        <v>31</v>
      </c>
      <c r="E275" s="3" t="s">
        <v>316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32</v>
      </c>
      <c r="D276" s="16">
        <v>32</v>
      </c>
      <c r="E276" s="3" t="s">
        <v>317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33</v>
      </c>
      <c r="D277" s="16">
        <v>33</v>
      </c>
      <c r="E277" s="3" t="s">
        <v>318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34</v>
      </c>
      <c r="D278" s="16">
        <v>34</v>
      </c>
      <c r="E278" s="3" t="s">
        <v>319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35</v>
      </c>
      <c r="D279" s="16">
        <v>35</v>
      </c>
      <c r="E279" s="3" t="s">
        <v>320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36</v>
      </c>
      <c r="D280" s="16">
        <v>36</v>
      </c>
      <c r="E280" s="3" t="s">
        <v>321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37</v>
      </c>
      <c r="D281" s="16">
        <v>37</v>
      </c>
      <c r="E281" s="3" t="s">
        <v>322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38</v>
      </c>
      <c r="D282" s="16">
        <v>38</v>
      </c>
      <c r="E282" s="3" t="s">
        <v>323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39</v>
      </c>
      <c r="D283" s="16">
        <v>39</v>
      </c>
      <c r="E283" s="3" t="s">
        <v>324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40</v>
      </c>
      <c r="D284" s="16">
        <v>40</v>
      </c>
      <c r="E284" s="3" t="s">
        <v>325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41</v>
      </c>
      <c r="D285" s="16">
        <v>41</v>
      </c>
      <c r="E285" s="3" t="s">
        <v>326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42</v>
      </c>
      <c r="D286" s="16">
        <v>42</v>
      </c>
      <c r="E286" s="3" t="s">
        <v>327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43</v>
      </c>
      <c r="D287" s="16">
        <v>43</v>
      </c>
      <c r="E287" s="3" t="s">
        <v>328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44</v>
      </c>
      <c r="D288" s="16">
        <v>44</v>
      </c>
      <c r="E288" s="3" t="s">
        <v>329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45</v>
      </c>
      <c r="D289" s="16">
        <v>45</v>
      </c>
      <c r="E289" s="3" t="s">
        <v>330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46</v>
      </c>
      <c r="D290" s="16">
        <v>46</v>
      </c>
      <c r="E290" s="3" t="s">
        <v>331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47</v>
      </c>
      <c r="D291" s="16">
        <v>47</v>
      </c>
      <c r="E291" s="3" t="s">
        <v>332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48</v>
      </c>
      <c r="D292" s="16">
        <v>48</v>
      </c>
      <c r="E292" s="3" t="s">
        <v>333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49</v>
      </c>
      <c r="D293" s="16">
        <v>49</v>
      </c>
      <c r="E293" s="3" t="s">
        <v>334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50</v>
      </c>
      <c r="D294" s="16">
        <v>50</v>
      </c>
      <c r="E294" s="3" t="s">
        <v>335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51</v>
      </c>
      <c r="D295" s="16">
        <v>51</v>
      </c>
      <c r="E295" s="3" t="s">
        <v>336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52</v>
      </c>
      <c r="D296" s="16">
        <v>52</v>
      </c>
      <c r="E296" s="3" t="s">
        <v>337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53</v>
      </c>
      <c r="D297" s="16">
        <v>53</v>
      </c>
      <c r="E297" s="3" t="s">
        <v>338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54</v>
      </c>
      <c r="D298" s="16">
        <v>54</v>
      </c>
      <c r="E298" s="3" t="s">
        <v>339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55</v>
      </c>
      <c r="D299" s="16">
        <v>55</v>
      </c>
      <c r="E299" s="3" t="s">
        <v>340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56</v>
      </c>
      <c r="D300" s="16">
        <v>56</v>
      </c>
      <c r="E300" s="3" t="s">
        <v>341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57</v>
      </c>
      <c r="D301" s="16">
        <v>57</v>
      </c>
      <c r="E301" s="3" t="s">
        <v>342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58</v>
      </c>
      <c r="D302" s="16">
        <v>58</v>
      </c>
      <c r="E302" s="3" t="s">
        <v>343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59</v>
      </c>
      <c r="D303" s="16">
        <v>59</v>
      </c>
      <c r="E303" s="3" t="s">
        <v>942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60</v>
      </c>
      <c r="D304" s="16">
        <v>60</v>
      </c>
      <c r="E304" s="3" t="s">
        <v>943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61</v>
      </c>
      <c r="D305" s="16">
        <v>61</v>
      </c>
      <c r="E305" s="3" t="s">
        <v>944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62</v>
      </c>
      <c r="D306" s="16">
        <v>62</v>
      </c>
      <c r="E306" s="3" t="s">
        <v>945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63</v>
      </c>
      <c r="D307" s="16">
        <v>63</v>
      </c>
      <c r="E307" s="3" t="s">
        <v>946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64</v>
      </c>
      <c r="D308" s="16">
        <v>64</v>
      </c>
      <c r="E308" s="3" t="s">
        <v>947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65</v>
      </c>
      <c r="D309" s="16">
        <v>65</v>
      </c>
      <c r="E309" s="3" t="s">
        <v>948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66</v>
      </c>
      <c r="D310" s="16">
        <v>66</v>
      </c>
      <c r="E310" s="3" t="s">
        <v>949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67</v>
      </c>
      <c r="D311" s="16">
        <v>67</v>
      </c>
      <c r="E311" s="3" t="s">
        <v>950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68</v>
      </c>
      <c r="D312" s="16">
        <v>68</v>
      </c>
      <c r="E312" s="3" t="s">
        <v>951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69</v>
      </c>
      <c r="D313" s="16">
        <v>69</v>
      </c>
      <c r="E313" s="3" t="s">
        <v>952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70</v>
      </c>
      <c r="D314" s="16">
        <v>70</v>
      </c>
      <c r="E314" s="3" t="s">
        <v>953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71</v>
      </c>
      <c r="D315" s="16">
        <v>71</v>
      </c>
      <c r="E315" s="3" t="s">
        <v>954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72</v>
      </c>
      <c r="D316" s="16">
        <v>72</v>
      </c>
      <c r="E316" s="3" t="s">
        <v>955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73</v>
      </c>
      <c r="D317" s="16">
        <v>73</v>
      </c>
      <c r="E317" s="3" t="s">
        <v>956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74</v>
      </c>
      <c r="D318" s="16">
        <v>74</v>
      </c>
      <c r="E318" s="3" t="s">
        <v>957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75</v>
      </c>
      <c r="D319" s="16">
        <v>75</v>
      </c>
      <c r="E319" s="3" t="s">
        <v>958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76</v>
      </c>
      <c r="D320" s="16">
        <v>76</v>
      </c>
      <c r="E320" s="3" t="s">
        <v>959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77</v>
      </c>
      <c r="D321" s="16">
        <v>77</v>
      </c>
      <c r="E321" s="3" t="s">
        <v>960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78</v>
      </c>
      <c r="D322" s="16">
        <v>78</v>
      </c>
      <c r="E322" s="3" t="s">
        <v>961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79</v>
      </c>
      <c r="D323" s="16">
        <v>79</v>
      </c>
      <c r="E323" s="3" t="s">
        <v>962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80</v>
      </c>
      <c r="D324" s="16">
        <v>80</v>
      </c>
      <c r="E324" s="3" t="s">
        <v>963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81</v>
      </c>
      <c r="D325" s="16">
        <v>81</v>
      </c>
      <c r="E325" s="3" t="s">
        <v>964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82</v>
      </c>
      <c r="D326" s="16">
        <v>82</v>
      </c>
      <c r="E326" s="3" t="s">
        <v>965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83</v>
      </c>
      <c r="D327" s="16">
        <v>83</v>
      </c>
      <c r="E327" s="3" t="s">
        <v>966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84</v>
      </c>
      <c r="D328" s="16">
        <v>84</v>
      </c>
      <c r="E328" s="3" t="s">
        <v>967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85</v>
      </c>
      <c r="D329" s="16">
        <v>85</v>
      </c>
      <c r="E329" s="3" t="s">
        <v>968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86</v>
      </c>
      <c r="D330" s="16">
        <v>86</v>
      </c>
      <c r="E330" s="3" t="s">
        <v>969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87</v>
      </c>
      <c r="D331" s="16">
        <v>87</v>
      </c>
      <c r="E331" s="3" t="s">
        <v>970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88</v>
      </c>
      <c r="D332" s="16">
        <v>88</v>
      </c>
      <c r="E332" s="3" t="s">
        <v>985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89</v>
      </c>
      <c r="D333" s="16">
        <v>89</v>
      </c>
      <c r="E333" s="3" t="s">
        <v>986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90</v>
      </c>
      <c r="D334" s="16">
        <v>90</v>
      </c>
      <c r="E334" s="3" t="s">
        <v>987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91</v>
      </c>
      <c r="D335" s="16">
        <v>91</v>
      </c>
      <c r="E335" s="3" t="s">
        <v>988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92</v>
      </c>
      <c r="D336" s="16">
        <v>92</v>
      </c>
      <c r="E336" s="3" t="s">
        <v>989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93</v>
      </c>
      <c r="D337" s="16">
        <v>93</v>
      </c>
      <c r="E337" s="3" t="s">
        <v>990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94</v>
      </c>
      <c r="D338" s="16">
        <v>94</v>
      </c>
      <c r="E338" s="3" t="s">
        <v>971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95</v>
      </c>
      <c r="D339" s="16">
        <v>95</v>
      </c>
      <c r="E339" s="3" t="s">
        <v>972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96</v>
      </c>
      <c r="D340" s="16">
        <v>96</v>
      </c>
      <c r="E340" s="3" t="s">
        <v>973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97</v>
      </c>
      <c r="D341" s="16">
        <v>97</v>
      </c>
      <c r="E341" s="3" t="s">
        <v>974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98</v>
      </c>
      <c r="D342" s="16">
        <v>98</v>
      </c>
      <c r="E342" s="3" t="s">
        <v>975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99</v>
      </c>
      <c r="D343" s="16">
        <v>99</v>
      </c>
      <c r="E343" s="3" t="s">
        <v>976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100</v>
      </c>
      <c r="D344" s="16">
        <v>100</v>
      </c>
      <c r="E344" s="3" t="s">
        <v>977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101</v>
      </c>
      <c r="D345" s="16">
        <v>101</v>
      </c>
      <c r="E345" s="3" t="s">
        <v>978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102</v>
      </c>
      <c r="D346" s="16">
        <v>102</v>
      </c>
      <c r="E346" s="3" t="s">
        <v>979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103</v>
      </c>
      <c r="D347" s="16">
        <v>103</v>
      </c>
      <c r="E347" s="3" t="s">
        <v>980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104</v>
      </c>
      <c r="D348" s="16">
        <v>104</v>
      </c>
      <c r="E348" s="3" t="s">
        <v>981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105</v>
      </c>
      <c r="D349" s="16">
        <v>105</v>
      </c>
      <c r="E349" s="3" t="s">
        <v>982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106</v>
      </c>
      <c r="D350" s="16">
        <v>106</v>
      </c>
      <c r="E350" s="3" t="s">
        <v>983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107</v>
      </c>
      <c r="D351" s="16">
        <v>107</v>
      </c>
      <c r="E351" s="3" t="s">
        <v>984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108</v>
      </c>
      <c r="D352" s="16">
        <v>108</v>
      </c>
      <c r="E352" s="3" t="s">
        <v>992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109</v>
      </c>
      <c r="D353" s="16">
        <v>109</v>
      </c>
      <c r="E353" s="3" t="s">
        <v>993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110</v>
      </c>
      <c r="D354" s="16">
        <v>110</v>
      </c>
      <c r="E354" s="3" t="s">
        <v>994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111</v>
      </c>
      <c r="D355" s="16">
        <v>111</v>
      </c>
      <c r="E355" s="3" t="s">
        <v>995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112</v>
      </c>
      <c r="D356" s="16">
        <v>112</v>
      </c>
      <c r="E356" s="3" t="s">
        <v>996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113</v>
      </c>
      <c r="D357" s="16">
        <v>113</v>
      </c>
      <c r="E357" s="3" t="s">
        <v>997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114</v>
      </c>
      <c r="D358" s="16">
        <v>114</v>
      </c>
      <c r="E358" s="3" t="s">
        <v>998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115</v>
      </c>
      <c r="D359" s="16">
        <v>115</v>
      </c>
      <c r="E359" s="3" t="s">
        <v>999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116</v>
      </c>
      <c r="D360" s="16">
        <v>116</v>
      </c>
      <c r="E360" s="3" t="s">
        <v>1000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117</v>
      </c>
      <c r="D361" s="16">
        <v>117</v>
      </c>
      <c r="E361" s="3" t="s">
        <v>1001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118</v>
      </c>
      <c r="D362" s="16">
        <v>118</v>
      </c>
      <c r="E362" s="3" t="s">
        <v>1002</v>
      </c>
      <c r="H362" s="19" t="e">
        <f>IF(#REF!&lt;=#REF!,0,1)</f>
        <v>#REF!</v>
      </c>
    </row>
    <row r="363" spans="1:8" ht="12.75">
      <c r="A363" s="16" t="e">
        <f aca="true" t="shared" si="3" ref="A363:A371">P_3</f>
        <v>#REF!</v>
      </c>
      <c r="B363" s="16">
        <v>5</v>
      </c>
      <c r="C363" s="16">
        <v>119</v>
      </c>
      <c r="D363" s="16">
        <v>119</v>
      </c>
      <c r="E363" s="3" t="s">
        <v>1003</v>
      </c>
      <c r="H363" s="19" t="e">
        <f>IF(#REF!&lt;=#REF!,0,1)</f>
        <v>#REF!</v>
      </c>
    </row>
    <row r="364" spans="1:8" ht="12.75">
      <c r="A364" s="16" t="e">
        <f t="shared" si="3"/>
        <v>#REF!</v>
      </c>
      <c r="B364" s="16">
        <v>5</v>
      </c>
      <c r="C364" s="16">
        <v>120</v>
      </c>
      <c r="D364" s="16">
        <v>120</v>
      </c>
      <c r="E364" s="3" t="s">
        <v>1004</v>
      </c>
      <c r="H364" s="19" t="e">
        <f>IF(#REF!&lt;=#REF!,0,1)</f>
        <v>#REF!</v>
      </c>
    </row>
    <row r="365" spans="1:8" ht="12.75">
      <c r="A365" s="16" t="e">
        <f t="shared" si="3"/>
        <v>#REF!</v>
      </c>
      <c r="B365" s="16">
        <v>5</v>
      </c>
      <c r="C365" s="16">
        <v>121</v>
      </c>
      <c r="D365" s="16">
        <v>121</v>
      </c>
      <c r="E365" s="3" t="s">
        <v>1005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122</v>
      </c>
      <c r="D366" s="16">
        <v>122</v>
      </c>
      <c r="E366" s="3" t="s">
        <v>1006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123</v>
      </c>
      <c r="D367" s="16">
        <v>123</v>
      </c>
      <c r="E367" s="3" t="s">
        <v>1007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124</v>
      </c>
      <c r="D368" s="16">
        <v>124</v>
      </c>
      <c r="E368" s="3" t="s">
        <v>1008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125</v>
      </c>
      <c r="D369" s="16">
        <v>125</v>
      </c>
      <c r="E369" s="3" t="s">
        <v>1009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126</v>
      </c>
      <c r="D370" s="16">
        <v>126</v>
      </c>
      <c r="E370" s="3" t="s">
        <v>344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127</v>
      </c>
      <c r="D371" s="16">
        <v>127</v>
      </c>
      <c r="E371" s="3" t="s">
        <v>991</v>
      </c>
      <c r="H371" s="19" t="e">
        <f>IF(#REF!&lt;=#REF!,0,1)</f>
        <v>#REF!</v>
      </c>
    </row>
    <row r="372" spans="1:8" ht="12.75">
      <c r="A372" s="18" t="e">
        <f t="shared" si="2"/>
        <v>#REF!</v>
      </c>
      <c r="B372" s="18">
        <v>6</v>
      </c>
      <c r="C372" s="18">
        <v>0</v>
      </c>
      <c r="D372" s="18">
        <v>0</v>
      </c>
      <c r="E372" s="18" t="e">
        <f>CONCATENATE("Количество ошибок в разделе 6: ",H372)</f>
        <v>#REF!</v>
      </c>
      <c r="F372" s="18"/>
      <c r="G372" s="18"/>
      <c r="H372" s="20" t="e">
        <f>SUM(H373)</f>
        <v>#REF!</v>
      </c>
    </row>
    <row r="373" spans="1:9" ht="12.75">
      <c r="A373" s="16" t="e">
        <f t="shared" si="2"/>
        <v>#REF!</v>
      </c>
      <c r="B373" s="16">
        <v>6</v>
      </c>
      <c r="C373" s="16">
        <v>1</v>
      </c>
      <c r="D373" s="16">
        <v>1</v>
      </c>
      <c r="E373" s="3" t="s">
        <v>345</v>
      </c>
      <c r="H373" s="19" t="e">
        <f>IF(#REF!=SUM(#REF!),0,1)</f>
        <v>#REF!</v>
      </c>
      <c r="I373" s="19"/>
    </row>
    <row r="374" spans="1:8" ht="12.75">
      <c r="A374" s="18" t="e">
        <f t="shared" si="2"/>
        <v>#REF!</v>
      </c>
      <c r="B374" s="18">
        <v>8</v>
      </c>
      <c r="C374" s="18">
        <v>0</v>
      </c>
      <c r="D374" s="18">
        <v>0</v>
      </c>
      <c r="E374" s="18" t="e">
        <f>CONCATENATE("Количество ошибок в разделе 8: ",H374)</f>
        <v>#REF!</v>
      </c>
      <c r="F374" s="18"/>
      <c r="G374" s="18"/>
      <c r="H374" s="20" t="e">
        <f>SUM(H375:H377)</f>
        <v>#REF!</v>
      </c>
    </row>
    <row r="375" spans="1:8" ht="12.75">
      <c r="A375" s="16" t="e">
        <f t="shared" si="2"/>
        <v>#REF!</v>
      </c>
      <c r="B375" s="16">
        <v>8</v>
      </c>
      <c r="C375" s="16">
        <v>1</v>
      </c>
      <c r="D375" s="16">
        <v>1</v>
      </c>
      <c r="E375" s="3" t="s">
        <v>257</v>
      </c>
      <c r="H375" s="19" t="e">
        <f>IF(#REF!&gt;=#REF!,0,1)</f>
        <v>#REF!</v>
      </c>
    </row>
    <row r="376" spans="1:8" ht="12.75">
      <c r="A376" s="16" t="e">
        <f t="shared" si="2"/>
        <v>#REF!</v>
      </c>
      <c r="B376" s="16">
        <v>8</v>
      </c>
      <c r="C376" s="16">
        <v>2</v>
      </c>
      <c r="D376" s="16">
        <v>2</v>
      </c>
      <c r="E376" s="3" t="s">
        <v>258</v>
      </c>
      <c r="H376" s="19" t="e">
        <f>IF(#REF!&gt;=#REF!,0,1)</f>
        <v>#REF!</v>
      </c>
    </row>
    <row r="377" spans="1:8" ht="12.75">
      <c r="A377" s="16" t="e">
        <f t="shared" si="2"/>
        <v>#REF!</v>
      </c>
      <c r="B377" s="16">
        <v>8</v>
      </c>
      <c r="C377" s="16">
        <v>3</v>
      </c>
      <c r="D377" s="16">
        <v>3</v>
      </c>
      <c r="E377" s="3" t="s">
        <v>346</v>
      </c>
      <c r="H377" s="16" t="e">
        <f>IF(OR(AND(#REF!=0,#REF!=0),AND(#REF!&gt;0,#REF!&gt;0)),0,1)</f>
        <v>#REF!</v>
      </c>
    </row>
    <row r="378" spans="1:8" ht="12.75">
      <c r="A378" s="18" t="e">
        <f t="shared" si="2"/>
        <v>#REF!</v>
      </c>
      <c r="B378" s="18">
        <v>11</v>
      </c>
      <c r="C378" s="18">
        <v>0</v>
      </c>
      <c r="D378" s="18">
        <v>0</v>
      </c>
      <c r="E378" s="18" t="e">
        <f>CONCATENATE("Количество ошибок в разделе 10: ",H378)</f>
        <v>#REF!</v>
      </c>
      <c r="F378" s="18"/>
      <c r="G378" s="18"/>
      <c r="H378" s="20" t="e">
        <f>SUM(H379:H380)</f>
        <v>#REF!</v>
      </c>
    </row>
    <row r="379" spans="1:8" ht="12.75">
      <c r="A379" s="16" t="e">
        <f t="shared" si="2"/>
        <v>#REF!</v>
      </c>
      <c r="B379" s="16">
        <v>11</v>
      </c>
      <c r="C379" s="16">
        <v>1</v>
      </c>
      <c r="D379" s="16">
        <v>1</v>
      </c>
      <c r="E379" s="3" t="s">
        <v>347</v>
      </c>
      <c r="H379" s="16" t="e">
        <f>IF(OR(AND(#REF!=0,#REF!=0),AND(#REF!&gt;0,#REF!&gt;0)),0,1)</f>
        <v>#REF!</v>
      </c>
    </row>
    <row r="380" spans="1:8" ht="12.75">
      <c r="A380" s="16" t="e">
        <f t="shared" si="2"/>
        <v>#REF!</v>
      </c>
      <c r="B380" s="16">
        <v>11</v>
      </c>
      <c r="C380" s="16">
        <v>2</v>
      </c>
      <c r="D380" s="16">
        <v>2</v>
      </c>
      <c r="E380" s="3" t="s">
        <v>348</v>
      </c>
      <c r="H380" s="16" t="e">
        <f>IF(OR(AND(#REF!=0,#REF!=0),AND(#REF!&gt;0,#REF!&gt;0)),0,1)</f>
        <v>#REF!</v>
      </c>
    </row>
    <row r="381" spans="1:8" ht="12.75">
      <c r="A381" s="18" t="e">
        <f t="shared" si="2"/>
        <v>#REF!</v>
      </c>
      <c r="B381" s="18">
        <v>11</v>
      </c>
      <c r="C381" s="18">
        <v>0</v>
      </c>
      <c r="D381" s="18">
        <v>0</v>
      </c>
      <c r="E381" s="18" t="e">
        <f>CONCATENATE("Количество ошибок в разделе 11: ",H381)</f>
        <v>#REF!</v>
      </c>
      <c r="F381" s="18"/>
      <c r="G381" s="18"/>
      <c r="H381" s="20" t="e">
        <f>SUM(H382)</f>
        <v>#REF!</v>
      </c>
    </row>
    <row r="382" spans="1:8" ht="12.75">
      <c r="A382" s="16" t="e">
        <f t="shared" si="2"/>
        <v>#REF!</v>
      </c>
      <c r="B382" s="16">
        <v>11</v>
      </c>
      <c r="C382" s="16">
        <v>1</v>
      </c>
      <c r="D382" s="16">
        <v>1</v>
      </c>
      <c r="E382" s="3" t="s">
        <v>349</v>
      </c>
      <c r="H382" s="19" t="e">
        <f>IF(#REF!&lt;=#REF!,0,1)</f>
        <v>#REF!</v>
      </c>
    </row>
    <row r="383" spans="1:8" ht="12.75">
      <c r="A383" s="18" t="e">
        <f>P_3</f>
        <v>#REF!</v>
      </c>
      <c r="B383" s="18">
        <v>12</v>
      </c>
      <c r="C383" s="18">
        <v>0</v>
      </c>
      <c r="D383" s="18">
        <v>0</v>
      </c>
      <c r="E383" s="18" t="e">
        <f>CONCATENATE("Количество ошибок в разделе 12: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>P_3</f>
        <v>#REF!</v>
      </c>
      <c r="B384" s="16">
        <v>12</v>
      </c>
      <c r="C384" s="16">
        <v>1</v>
      </c>
      <c r="D384" s="16">
        <v>1</v>
      </c>
      <c r="E384" s="3" t="s">
        <v>350</v>
      </c>
      <c r="H384" s="16" t="e">
        <f>IF(OR(AND((#REF!+#REF!)=0,#REF!=0),AND((#REF!+#REF!)&gt;0,#REF!&gt;0)),0,1)</f>
        <v>#REF!</v>
      </c>
    </row>
    <row r="385" spans="1:8" ht="12.75">
      <c r="A385" s="18" t="e">
        <f t="shared" si="2"/>
        <v>#REF!</v>
      </c>
      <c r="B385" s="18">
        <v>13</v>
      </c>
      <c r="C385" s="18">
        <v>0</v>
      </c>
      <c r="D385" s="18">
        <v>0</v>
      </c>
      <c r="E385" s="18" t="str">
        <f>CONCATENATE("Количество ошибок в разделе 13: ",H385)</f>
        <v>Количество ошибок в разделе 13: 0</v>
      </c>
      <c r="F385" s="18"/>
      <c r="G385" s="18"/>
      <c r="H385" s="20">
        <f>SUM(H386:H405)</f>
        <v>0</v>
      </c>
    </row>
    <row r="386" spans="1:8" ht="12.75">
      <c r="A386" s="16" t="e">
        <f t="shared" si="2"/>
        <v>#REF!</v>
      </c>
      <c r="B386" s="16">
        <v>13</v>
      </c>
      <c r="C386" s="16">
        <v>1</v>
      </c>
      <c r="D386" s="16">
        <v>1</v>
      </c>
      <c r="E386" s="3" t="s">
        <v>351</v>
      </c>
      <c r="H386" s="19">
        <f>IF(Сведения!P34&gt;=Сведения!P35,0,1)</f>
        <v>0</v>
      </c>
    </row>
    <row r="387" spans="1:8" ht="12.75">
      <c r="A387" s="16" t="e">
        <f aca="true" t="shared" si="4" ref="A387:A405">P_3</f>
        <v>#REF!</v>
      </c>
      <c r="B387" s="16">
        <v>13</v>
      </c>
      <c r="C387" s="16">
        <v>2</v>
      </c>
      <c r="D387" s="16">
        <v>2</v>
      </c>
      <c r="E387" s="3" t="s">
        <v>352</v>
      </c>
      <c r="H387" s="19">
        <f>IF(Сведения!P36&gt;=Сведения!P37,0,1)</f>
        <v>0</v>
      </c>
    </row>
    <row r="388" spans="1:8" ht="12.75">
      <c r="A388" s="16" t="e">
        <f t="shared" si="4"/>
        <v>#REF!</v>
      </c>
      <c r="B388" s="16">
        <v>13</v>
      </c>
      <c r="C388" s="16">
        <v>3</v>
      </c>
      <c r="D388" s="16">
        <v>3</v>
      </c>
      <c r="E388" s="3" t="s">
        <v>353</v>
      </c>
      <c r="H388" s="19">
        <f>IF(Сведения!P40&gt;=Сведения!P41,0,1)</f>
        <v>0</v>
      </c>
    </row>
    <row r="389" spans="1:8" ht="12.75">
      <c r="A389" s="16" t="e">
        <f t="shared" si="4"/>
        <v>#REF!</v>
      </c>
      <c r="B389" s="16">
        <v>13</v>
      </c>
      <c r="C389" s="16">
        <v>4</v>
      </c>
      <c r="D389" s="16">
        <v>4</v>
      </c>
      <c r="E389" s="3" t="s">
        <v>354</v>
      </c>
      <c r="H389" s="19">
        <f>IF(Сведения!P56&gt;=Сведения!P57,0,1)</f>
        <v>0</v>
      </c>
    </row>
    <row r="390" spans="1:8" ht="12.75">
      <c r="A390" s="16" t="e">
        <f t="shared" si="4"/>
        <v>#REF!</v>
      </c>
      <c r="B390" s="16">
        <v>13</v>
      </c>
      <c r="C390" s="16">
        <v>5</v>
      </c>
      <c r="D390" s="16">
        <v>5</v>
      </c>
      <c r="E390" s="3" t="s">
        <v>355</v>
      </c>
      <c r="H390" s="19">
        <f>IF(Сведения!P56&gt;=Сведения!P58,0,1)</f>
        <v>0</v>
      </c>
    </row>
    <row r="391" spans="1:8" ht="12.75">
      <c r="A391" s="16" t="e">
        <f t="shared" si="4"/>
        <v>#REF!</v>
      </c>
      <c r="B391" s="16">
        <v>13</v>
      </c>
      <c r="C391" s="16">
        <v>6</v>
      </c>
      <c r="D391" s="16">
        <v>6</v>
      </c>
      <c r="E391" s="3" t="s">
        <v>356</v>
      </c>
      <c r="H391" s="19">
        <f>IF(Сведения!P56&gt;=Сведения!P59,0,1)</f>
        <v>0</v>
      </c>
    </row>
    <row r="392" spans="1:8" ht="12.75">
      <c r="A392" s="16" t="e">
        <f t="shared" si="4"/>
        <v>#REF!</v>
      </c>
      <c r="B392" s="16">
        <v>13</v>
      </c>
      <c r="C392" s="16">
        <v>7</v>
      </c>
      <c r="D392" s="16">
        <v>7</v>
      </c>
      <c r="E392" s="3" t="s">
        <v>357</v>
      </c>
      <c r="H392" s="19">
        <f>IF(Сведения!P59&gt;=Сведения!P60,0,1)</f>
        <v>0</v>
      </c>
    </row>
    <row r="393" spans="1:8" ht="12.75">
      <c r="A393" s="16" t="e">
        <f t="shared" si="4"/>
        <v>#REF!</v>
      </c>
      <c r="B393" s="16">
        <v>13</v>
      </c>
      <c r="C393" s="16">
        <v>8</v>
      </c>
      <c r="D393" s="16">
        <v>8</v>
      </c>
      <c r="E393" s="3" t="s">
        <v>358</v>
      </c>
      <c r="H393" s="19">
        <f>IF(Сведения!P56&gt;=Сведения!P61,0,1)</f>
        <v>0</v>
      </c>
    </row>
    <row r="394" spans="1:8" ht="12.75">
      <c r="A394" s="16" t="e">
        <f t="shared" si="4"/>
        <v>#REF!</v>
      </c>
      <c r="B394" s="16">
        <v>13</v>
      </c>
      <c r="C394" s="16">
        <v>9</v>
      </c>
      <c r="D394" s="16">
        <v>9</v>
      </c>
      <c r="E394" s="3" t="s">
        <v>471</v>
      </c>
      <c r="H394" s="19">
        <f>IF(Сведения!P61&gt;=Сведения!P62,0,1)</f>
        <v>0</v>
      </c>
    </row>
    <row r="395" spans="1:8" ht="12.75">
      <c r="A395" s="16" t="e">
        <f t="shared" si="4"/>
        <v>#REF!</v>
      </c>
      <c r="B395" s="16">
        <v>13</v>
      </c>
      <c r="C395" s="16">
        <v>10</v>
      </c>
      <c r="D395" s="16">
        <v>10</v>
      </c>
      <c r="E395" s="3" t="s">
        <v>472</v>
      </c>
      <c r="H395" s="19">
        <f>IF(Сведения!P56&gt;=Сведения!P71,0,1)</f>
        <v>0</v>
      </c>
    </row>
    <row r="396" spans="1:8" ht="12.75">
      <c r="A396" s="16" t="e">
        <f t="shared" si="4"/>
        <v>#REF!</v>
      </c>
      <c r="B396" s="16">
        <v>13</v>
      </c>
      <c r="C396" s="16">
        <v>11</v>
      </c>
      <c r="D396" s="16">
        <v>11</v>
      </c>
      <c r="E396" s="3" t="s">
        <v>473</v>
      </c>
      <c r="H396" s="19">
        <f>IF(Сведения!P71&gt;=Сведения!P72,0,1)</f>
        <v>0</v>
      </c>
    </row>
    <row r="397" spans="1:8" ht="12.75">
      <c r="A397" s="16" t="e">
        <f t="shared" si="4"/>
        <v>#REF!</v>
      </c>
      <c r="B397" s="16">
        <v>13</v>
      </c>
      <c r="C397" s="16">
        <v>12</v>
      </c>
      <c r="D397" s="16">
        <v>12</v>
      </c>
      <c r="E397" s="3" t="s">
        <v>474</v>
      </c>
      <c r="H397" s="16">
        <f>IF(OR(AND(Сведения!P25=0,Сведения!P26=0),AND(Сведения!P25&gt;0,Сведения!P26&gt;0)),0,1)</f>
        <v>0</v>
      </c>
    </row>
    <row r="398" spans="1:8" ht="12.75">
      <c r="A398" s="16" t="e">
        <f t="shared" si="4"/>
        <v>#REF!</v>
      </c>
      <c r="B398" s="16">
        <v>13</v>
      </c>
      <c r="C398" s="16">
        <v>13</v>
      </c>
      <c r="D398" s="16">
        <v>13</v>
      </c>
      <c r="E398" s="3" t="s">
        <v>1108</v>
      </c>
      <c r="H398" s="16">
        <f>IF(OR(AND(Сведения!P42=0,Сведения!P43=0),AND(Сведения!P42&gt;0,Сведения!P43&gt;0)),0,1)</f>
        <v>0</v>
      </c>
    </row>
    <row r="399" spans="1:8" ht="12.75">
      <c r="A399" s="16" t="e">
        <f t="shared" si="4"/>
        <v>#REF!</v>
      </c>
      <c r="B399" s="16">
        <v>13</v>
      </c>
      <c r="C399" s="16">
        <v>14</v>
      </c>
      <c r="D399" s="16">
        <v>14</v>
      </c>
      <c r="E399" s="3" t="s">
        <v>1109</v>
      </c>
      <c r="H399" s="16">
        <f>IF(OR(AND(Сведения!P44=0,Сведения!P45=0),AND(Сведения!P44&gt;0,Сведения!P45&gt;0)),0,1)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15</v>
      </c>
      <c r="D400" s="16">
        <v>15</v>
      </c>
      <c r="E400" s="3" t="s">
        <v>1110</v>
      </c>
      <c r="H400" s="16">
        <f>IF(OR(AND(Сведения!P46=1,SUM(Сведения!P47:Сведения!P49)=3),AND(Сведения!P46=0,SUM(Сведения!P47:Сведения!P49)&lt;3)),0,1)</f>
        <v>0</v>
      </c>
    </row>
    <row r="401" spans="1:8" ht="12.75">
      <c r="A401" s="16" t="e">
        <f t="shared" si="4"/>
        <v>#REF!</v>
      </c>
      <c r="B401" s="16">
        <v>13</v>
      </c>
      <c r="C401" s="16">
        <v>16</v>
      </c>
      <c r="D401" s="16">
        <v>16</v>
      </c>
      <c r="E401" s="3" t="s">
        <v>1111</v>
      </c>
      <c r="H401" s="16">
        <f>IF(OR(AND(Сведения!P52=0,Сведения!P51=0),AND(Сведения!P52&gt;0,Сведения!P51&gt;0)),0,1)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17</v>
      </c>
      <c r="D402" s="16">
        <v>17</v>
      </c>
      <c r="E402" s="3" t="s">
        <v>1112</v>
      </c>
      <c r="H402" s="16">
        <f>IF(OR(AND(Сведения!P55=0,Сведения!P54=0),AND(Сведения!P55&gt;0,Сведения!P54&gt;0)),0,1)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18</v>
      </c>
      <c r="D403" s="16">
        <v>18</v>
      </c>
      <c r="E403" s="3" t="s">
        <v>1113</v>
      </c>
      <c r="H403" s="16">
        <f>IF(OR(AND(Сведения!P63=0,SUM(Сведения!P64:P66)=0),AND(Сведения!P63=1,SUM(Сведения!P64:P66)&gt;0)),0,1)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19</v>
      </c>
      <c r="D404" s="16">
        <v>19</v>
      </c>
      <c r="E404" s="3" t="s">
        <v>1114</v>
      </c>
      <c r="H404" s="16">
        <f>IF(OR(AND(Сведения!P63=0,SUM(Сведения!P67:P70)=0),AND(Сведения!P63=1,SUM(Сведения!P67:P70)&gt;0)),0,1)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20</v>
      </c>
      <c r="D405" s="16">
        <v>20</v>
      </c>
      <c r="E405" s="3" t="s">
        <v>1115</v>
      </c>
      <c r="H405" s="16">
        <f>IF(OR(AND(Сведения!P63=0,Сведения!P71=0),AND(Сведения!P63&gt;0,Сведения!P71&gt;0)),0,1)</f>
        <v>0</v>
      </c>
    </row>
    <row r="406" spans="1:8" ht="12.75">
      <c r="A406" s="18" t="e">
        <f t="shared" si="2"/>
        <v>#REF!</v>
      </c>
      <c r="B406" s="18">
        <v>14</v>
      </c>
      <c r="C406" s="18">
        <v>0</v>
      </c>
      <c r="D406" s="18">
        <v>0</v>
      </c>
      <c r="E406" s="18" t="e">
        <f>CONCATENATE("Количество ошибок в разделе 14: ",H406)</f>
        <v>#REF!</v>
      </c>
      <c r="F406" s="18"/>
      <c r="G406" s="18"/>
      <c r="H406" s="20" t="e">
        <f>SUM(H407:H441)</f>
        <v>#REF!</v>
      </c>
    </row>
    <row r="407" spans="1:8" ht="12.75">
      <c r="A407" s="16" t="e">
        <f t="shared" si="2"/>
        <v>#REF!</v>
      </c>
      <c r="B407" s="16">
        <v>14</v>
      </c>
      <c r="C407" s="16">
        <v>1</v>
      </c>
      <c r="D407" s="16">
        <v>1</v>
      </c>
      <c r="E407" s="3" t="s">
        <v>259</v>
      </c>
      <c r="H407" s="19" t="e">
        <f>IF(#REF!&gt;=#REF!,0,1)</f>
        <v>#REF!</v>
      </c>
    </row>
    <row r="408" spans="1:8" ht="12.75">
      <c r="A408" s="16" t="e">
        <f t="shared" si="2"/>
        <v>#REF!</v>
      </c>
      <c r="B408" s="16">
        <v>14</v>
      </c>
      <c r="C408" s="16">
        <v>2</v>
      </c>
      <c r="D408" s="16">
        <v>2</v>
      </c>
      <c r="E408" s="3" t="s">
        <v>260</v>
      </c>
      <c r="H408" s="19" t="e">
        <f>IF(#REF!&gt;=#REF!,0,1)</f>
        <v>#REF!</v>
      </c>
    </row>
    <row r="409" spans="1:8" ht="12.75">
      <c r="A409" s="16" t="e">
        <f t="shared" si="2"/>
        <v>#REF!</v>
      </c>
      <c r="B409" s="16">
        <v>14</v>
      </c>
      <c r="C409" s="16">
        <v>3</v>
      </c>
      <c r="D409" s="16">
        <v>3</v>
      </c>
      <c r="E409" s="3" t="s">
        <v>261</v>
      </c>
      <c r="H409" s="19" t="e">
        <f>IF(#REF!&gt;=#REF!,0,1)</f>
        <v>#REF!</v>
      </c>
    </row>
    <row r="410" spans="1:8" ht="12.75">
      <c r="A410" s="16" t="e">
        <f t="shared" si="2"/>
        <v>#REF!</v>
      </c>
      <c r="B410" s="16">
        <v>14</v>
      </c>
      <c r="C410" s="16">
        <v>4</v>
      </c>
      <c r="D410" s="16">
        <v>4</v>
      </c>
      <c r="E410" s="3" t="s">
        <v>262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5</v>
      </c>
      <c r="D411" s="16">
        <v>5</v>
      </c>
      <c r="E411" s="3" t="s">
        <v>263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6</v>
      </c>
      <c r="D412" s="16">
        <v>6</v>
      </c>
      <c r="E412" s="3" t="s">
        <v>264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7</v>
      </c>
      <c r="D413" s="16">
        <v>7</v>
      </c>
      <c r="E413" s="3" t="s">
        <v>265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8</v>
      </c>
      <c r="D414" s="16">
        <v>8</v>
      </c>
      <c r="E414" s="3" t="s">
        <v>266</v>
      </c>
      <c r="H414" s="19" t="e">
        <f>IF(#REF!&gt;=#REF!,0,1)</f>
        <v>#REF!</v>
      </c>
    </row>
    <row r="415" spans="1:8" ht="12.75">
      <c r="A415" s="16" t="e">
        <f aca="true" t="shared" si="5" ref="A415:A548">P_3</f>
        <v>#REF!</v>
      </c>
      <c r="B415" s="16">
        <v>14</v>
      </c>
      <c r="C415" s="16">
        <v>9</v>
      </c>
      <c r="D415" s="16">
        <v>9</v>
      </c>
      <c r="E415" s="3" t="s">
        <v>267</v>
      </c>
      <c r="H415" s="19" t="e">
        <f>IF(#REF!&gt;=#REF!,0,1)</f>
        <v>#REF!</v>
      </c>
    </row>
    <row r="416" spans="1:8" ht="12.75">
      <c r="A416" s="16" t="e">
        <f t="shared" si="5"/>
        <v>#REF!</v>
      </c>
      <c r="B416" s="16">
        <v>14</v>
      </c>
      <c r="C416" s="16">
        <v>10</v>
      </c>
      <c r="D416" s="16">
        <v>10</v>
      </c>
      <c r="E416" s="3" t="s">
        <v>268</v>
      </c>
      <c r="H416" s="19" t="e">
        <f>IF(#REF!&gt;=#REF!,0,1)</f>
        <v>#REF!</v>
      </c>
    </row>
    <row r="417" spans="1:8" ht="12.75">
      <c r="A417" s="16" t="e">
        <f t="shared" si="5"/>
        <v>#REF!</v>
      </c>
      <c r="B417" s="16">
        <v>14</v>
      </c>
      <c r="C417" s="16">
        <v>11</v>
      </c>
      <c r="D417" s="16">
        <v>11</v>
      </c>
      <c r="E417" s="3" t="s">
        <v>269</v>
      </c>
      <c r="H417" s="19" t="e">
        <f>IF(#REF!&gt;=#REF!,0,1)</f>
        <v>#REF!</v>
      </c>
    </row>
    <row r="418" spans="1:8" ht="12.75">
      <c r="A418" s="16" t="e">
        <f t="shared" si="5"/>
        <v>#REF!</v>
      </c>
      <c r="B418" s="16">
        <v>14</v>
      </c>
      <c r="C418" s="16">
        <v>12</v>
      </c>
      <c r="D418" s="16">
        <v>12</v>
      </c>
      <c r="E418" s="3" t="s">
        <v>270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13</v>
      </c>
      <c r="D419" s="16">
        <v>13</v>
      </c>
      <c r="E419" s="3" t="s">
        <v>271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14</v>
      </c>
      <c r="D420" s="16">
        <v>14</v>
      </c>
      <c r="E420" s="3" t="s">
        <v>272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15</v>
      </c>
      <c r="D421" s="16">
        <v>15</v>
      </c>
      <c r="E421" s="3" t="s">
        <v>273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16</v>
      </c>
      <c r="D422" s="16">
        <v>16</v>
      </c>
      <c r="E422" s="3" t="s">
        <v>274</v>
      </c>
      <c r="H422" s="19" t="e">
        <f>IF(#REF!=SUM(#REF!),0,1)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17</v>
      </c>
      <c r="D423" s="16">
        <v>17</v>
      </c>
      <c r="E423" s="3" t="s">
        <v>275</v>
      </c>
      <c r="H423" s="19" t="e">
        <f>IF(#REF!=SUM(#REF!),0,1)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18</v>
      </c>
      <c r="D424" s="16">
        <v>18</v>
      </c>
      <c r="E424" s="21" t="s">
        <v>276</v>
      </c>
      <c r="H424" s="19" t="e">
        <f>IF(#REF!=SUM(#REF!),0,1)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19</v>
      </c>
      <c r="D425" s="16">
        <v>19</v>
      </c>
      <c r="E425" s="21" t="s">
        <v>277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20</v>
      </c>
      <c r="D426" s="16">
        <v>20</v>
      </c>
      <c r="E426" s="21" t="s">
        <v>278</v>
      </c>
      <c r="H426" s="19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21</v>
      </c>
      <c r="D427" s="16">
        <v>21</v>
      </c>
      <c r="E427" s="3" t="s">
        <v>279</v>
      </c>
      <c r="H427" s="19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22</v>
      </c>
      <c r="D428" s="16">
        <v>22</v>
      </c>
      <c r="E428" s="3" t="s">
        <v>1116</v>
      </c>
      <c r="H428" s="16" t="e">
        <f>IF(OR(AND(#REF!=0,#REF!=0),AND(#REF!&gt;0,#REF!&gt;0)),0,1)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23</v>
      </c>
      <c r="D429" s="16">
        <v>23</v>
      </c>
      <c r="E429" s="3" t="s">
        <v>1117</v>
      </c>
      <c r="H429" s="16" t="e">
        <f>IF(OR(AND(#REF!=0,#REF!=0),AND(#REF!&gt;0,#REF!&gt;0)),0,1)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24</v>
      </c>
      <c r="D430" s="16">
        <v>24</v>
      </c>
      <c r="E430" s="3" t="s">
        <v>1118</v>
      </c>
      <c r="H430" s="16" t="e">
        <f>IF(OR(AND(#REF!=0,#REF!=0),AND(#REF!&gt;0,#REF!&gt;0)),0,1)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25</v>
      </c>
      <c r="D431" s="16">
        <v>25</v>
      </c>
      <c r="E431" s="3" t="s">
        <v>476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26</v>
      </c>
      <c r="D432" s="16">
        <v>26</v>
      </c>
      <c r="E432" s="3" t="s">
        <v>477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27</v>
      </c>
      <c r="D433" s="16">
        <v>27</v>
      </c>
      <c r="E433" s="3" t="s">
        <v>478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28</v>
      </c>
      <c r="D434" s="16">
        <v>28</v>
      </c>
      <c r="E434" s="3" t="s">
        <v>479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29</v>
      </c>
      <c r="D435" s="16">
        <v>29</v>
      </c>
      <c r="E435" s="3" t="s">
        <v>480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30</v>
      </c>
      <c r="D436" s="16">
        <v>30</v>
      </c>
      <c r="E436" s="3" t="s">
        <v>481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31</v>
      </c>
      <c r="D437" s="16">
        <v>31</v>
      </c>
      <c r="E437" s="3" t="s">
        <v>482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32</v>
      </c>
      <c r="D438" s="16">
        <v>32</v>
      </c>
      <c r="E438" s="3" t="s">
        <v>483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33</v>
      </c>
      <c r="D439" s="16">
        <v>33</v>
      </c>
      <c r="E439" s="3" t="s">
        <v>484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34</v>
      </c>
      <c r="D440" s="16">
        <v>34</v>
      </c>
      <c r="E440" s="3" t="s">
        <v>485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35</v>
      </c>
      <c r="D441" s="16">
        <v>35</v>
      </c>
      <c r="E441" s="3" t="s">
        <v>486</v>
      </c>
      <c r="H441" s="16" t="e">
        <f>IF(OR(AND(#REF!=0,#REF!=0),AND(#REF!&gt;0,#REF!&gt;0)),0,1)</f>
        <v>#REF!</v>
      </c>
    </row>
    <row r="442" spans="1:8" ht="12.75">
      <c r="A442" s="18" t="e">
        <f t="shared" si="5"/>
        <v>#REF!</v>
      </c>
      <c r="B442" s="18">
        <v>15</v>
      </c>
      <c r="C442" s="18">
        <v>0</v>
      </c>
      <c r="D442" s="18">
        <v>0</v>
      </c>
      <c r="E442" s="18" t="e">
        <f>CONCATENATE("Количество ошибок в разделе 15: ",H442)</f>
        <v>#REF!</v>
      </c>
      <c r="F442" s="18"/>
      <c r="G442" s="18"/>
      <c r="H442" s="20" t="e">
        <f>SUM(H443:H448)</f>
        <v>#REF!</v>
      </c>
    </row>
    <row r="443" spans="1:8" ht="12.75">
      <c r="A443" s="16" t="e">
        <f t="shared" si="5"/>
        <v>#REF!</v>
      </c>
      <c r="B443" s="16">
        <v>15</v>
      </c>
      <c r="C443" s="16">
        <v>1</v>
      </c>
      <c r="D443" s="16">
        <v>1</v>
      </c>
      <c r="E443" s="3" t="s">
        <v>487</v>
      </c>
      <c r="H443" s="19" t="e">
        <f>IF(#REF!=SUM(#REF!,#REF!),0,1)</f>
        <v>#REF!</v>
      </c>
    </row>
    <row r="444" spans="1:8" ht="12.75">
      <c r="A444" s="16" t="e">
        <f t="shared" si="5"/>
        <v>#REF!</v>
      </c>
      <c r="B444" s="16">
        <v>15</v>
      </c>
      <c r="C444" s="16">
        <v>1</v>
      </c>
      <c r="D444" s="16">
        <v>2</v>
      </c>
      <c r="E444" s="3" t="s">
        <v>1119</v>
      </c>
      <c r="H444" s="19" t="e">
        <f>IF(#REF!=SUM(#REF!,#REF!),0,1)</f>
        <v>#REF!</v>
      </c>
    </row>
    <row r="445" spans="1:8" ht="12.75">
      <c r="A445" s="16" t="e">
        <f t="shared" si="5"/>
        <v>#REF!</v>
      </c>
      <c r="B445" s="16">
        <v>15</v>
      </c>
      <c r="C445" s="16">
        <v>1</v>
      </c>
      <c r="D445" s="16">
        <v>3</v>
      </c>
      <c r="E445" s="3" t="s">
        <v>1120</v>
      </c>
      <c r="H445" s="19" t="e">
        <f>IF(#REF!=SUM(#REF!,#REF!),0,1)</f>
        <v>#REF!</v>
      </c>
    </row>
    <row r="446" spans="1:8" ht="12.75">
      <c r="A446" s="16" t="e">
        <f t="shared" si="5"/>
        <v>#REF!</v>
      </c>
      <c r="B446" s="16">
        <v>15</v>
      </c>
      <c r="C446" s="16">
        <v>2</v>
      </c>
      <c r="D446" s="16">
        <v>4</v>
      </c>
      <c r="E446" s="3" t="s">
        <v>1072</v>
      </c>
      <c r="H446" s="19" t="e">
        <f>IF(#REF!&gt;=#REF!,0,1)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2</v>
      </c>
      <c r="D447" s="16">
        <v>5</v>
      </c>
      <c r="E447" s="3" t="s">
        <v>1073</v>
      </c>
      <c r="H447" s="19" t="e">
        <f>IF(#REF!&gt;=#REF!,0,1)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2</v>
      </c>
      <c r="D448" s="16">
        <v>6</v>
      </c>
      <c r="E448" s="3" t="s">
        <v>1074</v>
      </c>
      <c r="H448" s="19" t="e">
        <f>IF(#REF!&gt;=#REF!,0,1)</f>
        <v>#REF!</v>
      </c>
    </row>
    <row r="449" spans="1:8" ht="12.75">
      <c r="A449" s="18" t="e">
        <f t="shared" si="5"/>
        <v>#REF!</v>
      </c>
      <c r="B449" s="18">
        <v>16</v>
      </c>
      <c r="C449" s="18">
        <v>0</v>
      </c>
      <c r="D449" s="18">
        <v>0</v>
      </c>
      <c r="E449" s="18" t="e">
        <f>CONCATENATE("Количество ошибок в разделе 16: ",H449)</f>
        <v>#REF!</v>
      </c>
      <c r="F449" s="18"/>
      <c r="G449" s="18"/>
      <c r="H449" s="20" t="e">
        <f>SUM(H450:H521)</f>
        <v>#REF!</v>
      </c>
    </row>
    <row r="450" spans="1:8" ht="12.75">
      <c r="A450" s="16" t="e">
        <f t="shared" si="5"/>
        <v>#REF!</v>
      </c>
      <c r="B450" s="16">
        <v>16</v>
      </c>
      <c r="C450" s="16">
        <v>1</v>
      </c>
      <c r="D450" s="16">
        <v>1</v>
      </c>
      <c r="E450" s="3" t="s">
        <v>280</v>
      </c>
      <c r="H450" s="19" t="e">
        <f>IF(#REF!=SUM(#REF!),0,1)</f>
        <v>#REF!</v>
      </c>
    </row>
    <row r="451" spans="1:8" ht="12.75">
      <c r="A451" s="16" t="e">
        <f t="shared" si="5"/>
        <v>#REF!</v>
      </c>
      <c r="B451" s="16">
        <v>16</v>
      </c>
      <c r="C451" s="16">
        <v>2</v>
      </c>
      <c r="D451" s="16">
        <v>2</v>
      </c>
      <c r="E451" s="3" t="s">
        <v>281</v>
      </c>
      <c r="H451" s="19" t="e">
        <f>IF(#REF!=SUM(#REF!),0,1)</f>
        <v>#REF!</v>
      </c>
    </row>
    <row r="452" spans="1:8" ht="12.75">
      <c r="A452" s="16" t="e">
        <f t="shared" si="5"/>
        <v>#REF!</v>
      </c>
      <c r="B452" s="16">
        <v>16</v>
      </c>
      <c r="C452" s="16">
        <v>3</v>
      </c>
      <c r="D452" s="16">
        <v>3</v>
      </c>
      <c r="E452" s="3" t="s">
        <v>282</v>
      </c>
      <c r="H452" s="19" t="e">
        <f>IF(#REF!=SUM(#REF!),0,1)</f>
        <v>#REF!</v>
      </c>
    </row>
    <row r="453" spans="1:8" ht="12.75">
      <c r="A453" s="16" t="e">
        <f t="shared" si="5"/>
        <v>#REF!</v>
      </c>
      <c r="B453" s="16">
        <v>16</v>
      </c>
      <c r="C453" s="16">
        <v>4</v>
      </c>
      <c r="D453" s="16">
        <v>4</v>
      </c>
      <c r="E453" s="3" t="s">
        <v>359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5</v>
      </c>
      <c r="D454" s="16">
        <v>5</v>
      </c>
      <c r="E454" s="3" t="s">
        <v>360</v>
      </c>
      <c r="H454" s="19" t="e">
        <f>IF(#REF!=SUM(#REF!),0,1)</f>
        <v>#REF!</v>
      </c>
    </row>
    <row r="455" spans="1:11" ht="12.75">
      <c r="A455" s="16" t="e">
        <f t="shared" si="5"/>
        <v>#REF!</v>
      </c>
      <c r="B455" s="16">
        <v>16</v>
      </c>
      <c r="C455" s="16">
        <v>6</v>
      </c>
      <c r="D455" s="16">
        <v>6</v>
      </c>
      <c r="E455" s="3" t="s">
        <v>361</v>
      </c>
      <c r="H455" s="19" t="e">
        <f>IF(#REF!=SUM(#REF!),0,1)</f>
        <v>#REF!</v>
      </c>
      <c r="K455" s="19"/>
    </row>
    <row r="456" spans="1:8" ht="12.75">
      <c r="A456" s="16" t="e">
        <f t="shared" si="5"/>
        <v>#REF!</v>
      </c>
      <c r="B456" s="16">
        <v>16</v>
      </c>
      <c r="C456" s="16">
        <v>7</v>
      </c>
      <c r="D456" s="16">
        <v>7</v>
      </c>
      <c r="E456" s="3" t="s">
        <v>362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8</v>
      </c>
      <c r="D457" s="16">
        <v>8</v>
      </c>
      <c r="E457" s="3" t="s">
        <v>363</v>
      </c>
      <c r="H457" s="19" t="e">
        <f>IF(#REF!=SUM(#REF!),0,1)</f>
        <v>#REF!</v>
      </c>
    </row>
    <row r="458" spans="1:8" ht="12.75">
      <c r="A458" s="16" t="e">
        <f t="shared" si="5"/>
        <v>#REF!</v>
      </c>
      <c r="B458" s="16">
        <v>16</v>
      </c>
      <c r="C458" s="16">
        <v>9</v>
      </c>
      <c r="D458" s="16">
        <v>9</v>
      </c>
      <c r="E458" s="3" t="s">
        <v>1121</v>
      </c>
      <c r="H458" s="19" t="e">
        <f>IF(#REF!=SUM(#REF!),0,1)</f>
        <v>#REF!</v>
      </c>
    </row>
    <row r="459" spans="1:8" ht="12.75">
      <c r="A459" s="16" t="e">
        <f t="shared" si="5"/>
        <v>#REF!</v>
      </c>
      <c r="B459" s="16">
        <v>16</v>
      </c>
      <c r="C459" s="16">
        <v>10</v>
      </c>
      <c r="D459" s="16">
        <v>10</v>
      </c>
      <c r="E459" s="3" t="s">
        <v>1122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11</v>
      </c>
      <c r="D460" s="16">
        <v>11</v>
      </c>
      <c r="E460" s="3" t="s">
        <v>1123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12</v>
      </c>
      <c r="D461" s="16">
        <v>12</v>
      </c>
      <c r="E461" s="3" t="s">
        <v>1124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13</v>
      </c>
      <c r="D462" s="16">
        <v>13</v>
      </c>
      <c r="E462" s="3" t="s">
        <v>1125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14</v>
      </c>
      <c r="D463" s="16">
        <v>14</v>
      </c>
      <c r="E463" s="3" t="s">
        <v>1126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15</v>
      </c>
      <c r="D464" s="16">
        <v>15</v>
      </c>
      <c r="E464" s="3" t="s">
        <v>1127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16</v>
      </c>
      <c r="D465" s="16">
        <v>16</v>
      </c>
      <c r="E465" s="3" t="s">
        <v>1128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17</v>
      </c>
      <c r="D466" s="16">
        <v>17</v>
      </c>
      <c r="E466" s="3" t="s">
        <v>364</v>
      </c>
      <c r="H466" s="19" t="e">
        <f>IF(#REF!&gt;=#REF!,0,1)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18</v>
      </c>
      <c r="D467" s="16">
        <v>18</v>
      </c>
      <c r="E467" s="3" t="s">
        <v>365</v>
      </c>
      <c r="H467" s="19" t="e">
        <f>IF(#REF!&gt;=#REF!,0,1)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19</v>
      </c>
      <c r="D468" s="16">
        <v>19</v>
      </c>
      <c r="E468" s="3" t="s">
        <v>366</v>
      </c>
      <c r="H468" s="19" t="e">
        <f>IF(#REF!&gt;=#REF!,0,1)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20</v>
      </c>
      <c r="D469" s="16">
        <v>20</v>
      </c>
      <c r="E469" s="3" t="s">
        <v>367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21</v>
      </c>
      <c r="D470" s="16">
        <v>21</v>
      </c>
      <c r="E470" s="3" t="s">
        <v>368</v>
      </c>
      <c r="H470" s="19" t="e">
        <f>IF(#REF!&gt;=#REF!,0,1)</f>
        <v>#REF!</v>
      </c>
    </row>
    <row r="471" spans="1:11" ht="12.75">
      <c r="A471" s="16" t="e">
        <f t="shared" si="5"/>
        <v>#REF!</v>
      </c>
      <c r="B471" s="16">
        <v>16</v>
      </c>
      <c r="C471" s="16">
        <v>22</v>
      </c>
      <c r="D471" s="16">
        <v>22</v>
      </c>
      <c r="E471" s="3" t="s">
        <v>369</v>
      </c>
      <c r="H471" s="19" t="e">
        <f>IF(#REF!&gt;=#REF!,0,1)</f>
        <v>#REF!</v>
      </c>
      <c r="K471" s="19"/>
    </row>
    <row r="472" spans="1:8" ht="12.75">
      <c r="A472" s="16" t="e">
        <f t="shared" si="5"/>
        <v>#REF!</v>
      </c>
      <c r="B472" s="16">
        <v>16</v>
      </c>
      <c r="C472" s="16">
        <v>23</v>
      </c>
      <c r="D472" s="16">
        <v>23</v>
      </c>
      <c r="E472" s="3" t="s">
        <v>370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24</v>
      </c>
      <c r="D473" s="16">
        <v>24</v>
      </c>
      <c r="E473" s="3" t="s">
        <v>371</v>
      </c>
      <c r="H473" s="19" t="e">
        <f>IF(#REF!&gt;=#REF!,0,1)</f>
        <v>#REF!</v>
      </c>
    </row>
    <row r="474" spans="1:8" ht="12.75">
      <c r="A474" s="16" t="e">
        <f t="shared" si="5"/>
        <v>#REF!</v>
      </c>
      <c r="B474" s="16">
        <v>16</v>
      </c>
      <c r="C474" s="16">
        <v>25</v>
      </c>
      <c r="D474" s="16">
        <v>25</v>
      </c>
      <c r="E474" s="3" t="s">
        <v>1129</v>
      </c>
      <c r="H474" s="19" t="e">
        <f>IF(#REF!&gt;=#REF!,0,1)</f>
        <v>#REF!</v>
      </c>
    </row>
    <row r="475" spans="1:8" ht="12.75">
      <c r="A475" s="16" t="e">
        <f t="shared" si="5"/>
        <v>#REF!</v>
      </c>
      <c r="B475" s="16">
        <v>16</v>
      </c>
      <c r="C475" s="16">
        <v>26</v>
      </c>
      <c r="D475" s="16">
        <v>26</v>
      </c>
      <c r="E475" s="3" t="s">
        <v>1130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27</v>
      </c>
      <c r="D476" s="16">
        <v>27</v>
      </c>
      <c r="E476" s="3" t="s">
        <v>515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28</v>
      </c>
      <c r="D477" s="16">
        <v>28</v>
      </c>
      <c r="E477" s="3" t="s">
        <v>516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29</v>
      </c>
      <c r="D478" s="16">
        <v>29</v>
      </c>
      <c r="E478" s="3" t="s">
        <v>517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30</v>
      </c>
      <c r="D479" s="16">
        <v>30</v>
      </c>
      <c r="E479" s="3" t="s">
        <v>518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31</v>
      </c>
      <c r="D480" s="16">
        <v>31</v>
      </c>
      <c r="E480" s="3" t="s">
        <v>519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32</v>
      </c>
      <c r="D481" s="16">
        <v>32</v>
      </c>
      <c r="E481" s="3" t="s">
        <v>520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33</v>
      </c>
      <c r="D482" s="16">
        <v>33</v>
      </c>
      <c r="E482" s="3" t="s">
        <v>1142</v>
      </c>
      <c r="H482" s="16" t="e">
        <f>IF(OR(AND(#REF!=0,#REF!=0),AND(#REF!&gt;0,#REF!&gt;0)),0,1)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34</v>
      </c>
      <c r="D483" s="16">
        <v>34</v>
      </c>
      <c r="E483" s="3" t="s">
        <v>1143</v>
      </c>
      <c r="H483" s="16" t="e">
        <f>IF(OR(AND(#REF!=0,#REF!=0),AND(#REF!&gt;0,#REF!&gt;0)),0,1)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35</v>
      </c>
      <c r="D484" s="16">
        <v>35</v>
      </c>
      <c r="E484" s="3" t="s">
        <v>1144</v>
      </c>
      <c r="H484" s="16" t="e">
        <f>IF(OR(AND(#REF!=0,#REF!=0),AND(#REF!&gt;0,#REF!&gt;0)),0,1)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36</v>
      </c>
      <c r="D485" s="16">
        <v>36</v>
      </c>
      <c r="E485" s="3" t="s">
        <v>1145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37</v>
      </c>
      <c r="D486" s="16">
        <v>37</v>
      </c>
      <c r="E486" s="3" t="s">
        <v>1146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38</v>
      </c>
      <c r="D487" s="16">
        <v>38</v>
      </c>
      <c r="E487" s="3" t="s">
        <v>1147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39</v>
      </c>
      <c r="D488" s="16">
        <v>39</v>
      </c>
      <c r="E488" s="3" t="s">
        <v>1148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40</v>
      </c>
      <c r="D489" s="16">
        <v>40</v>
      </c>
      <c r="E489" s="3" t="s">
        <v>1149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41</v>
      </c>
      <c r="D490" s="16">
        <v>41</v>
      </c>
      <c r="E490" s="3" t="s">
        <v>1150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42</v>
      </c>
      <c r="D491" s="16">
        <v>42</v>
      </c>
      <c r="E491" s="3" t="s">
        <v>1151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43</v>
      </c>
      <c r="D492" s="16">
        <v>43</v>
      </c>
      <c r="E492" s="3" t="s">
        <v>1152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44</v>
      </c>
      <c r="D493" s="16">
        <v>44</v>
      </c>
      <c r="E493" s="3" t="s">
        <v>521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45</v>
      </c>
      <c r="D494" s="16">
        <v>45</v>
      </c>
      <c r="E494" s="3" t="s">
        <v>522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46</v>
      </c>
      <c r="D495" s="16">
        <v>46</v>
      </c>
      <c r="E495" s="3" t="s">
        <v>523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47</v>
      </c>
      <c r="D496" s="16">
        <v>47</v>
      </c>
      <c r="E496" s="3" t="s">
        <v>524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48</v>
      </c>
      <c r="D497" s="16">
        <v>48</v>
      </c>
      <c r="E497" s="3" t="s">
        <v>525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49</v>
      </c>
      <c r="D498" s="16">
        <v>49</v>
      </c>
      <c r="E498" s="3" t="s">
        <v>526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50</v>
      </c>
      <c r="D499" s="16">
        <v>50</v>
      </c>
      <c r="E499" s="3" t="s">
        <v>527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51</v>
      </c>
      <c r="D500" s="16">
        <v>51</v>
      </c>
      <c r="E500" s="3" t="s">
        <v>528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52</v>
      </c>
      <c r="D501" s="16">
        <v>52</v>
      </c>
      <c r="E501" s="3" t="s">
        <v>529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53</v>
      </c>
      <c r="D502" s="16">
        <v>53</v>
      </c>
      <c r="E502" s="3" t="s">
        <v>552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54</v>
      </c>
      <c r="D503" s="16">
        <v>54</v>
      </c>
      <c r="E503" s="3" t="s">
        <v>553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55</v>
      </c>
      <c r="D504" s="16">
        <v>55</v>
      </c>
      <c r="E504" s="3" t="s">
        <v>554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56</v>
      </c>
      <c r="D505" s="16">
        <v>56</v>
      </c>
      <c r="E505" s="3" t="s">
        <v>555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57</v>
      </c>
      <c r="D506" s="16">
        <v>57</v>
      </c>
      <c r="E506" s="3" t="s">
        <v>556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58</v>
      </c>
      <c r="D507" s="16">
        <v>58</v>
      </c>
      <c r="E507" s="3" t="s">
        <v>530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59</v>
      </c>
      <c r="D508" s="16">
        <v>59</v>
      </c>
      <c r="E508" s="3" t="s">
        <v>531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60</v>
      </c>
      <c r="D509" s="16">
        <v>60</v>
      </c>
      <c r="E509" s="3" t="s">
        <v>532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61</v>
      </c>
      <c r="D510" s="16">
        <v>61</v>
      </c>
      <c r="E510" s="3" t="s">
        <v>533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62</v>
      </c>
      <c r="D511" s="16">
        <v>62</v>
      </c>
      <c r="E511" s="3" t="s">
        <v>534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63</v>
      </c>
      <c r="D512" s="16">
        <v>63</v>
      </c>
      <c r="E512" s="3" t="s">
        <v>1153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64</v>
      </c>
      <c r="D513" s="16">
        <v>64</v>
      </c>
      <c r="E513" s="3" t="s">
        <v>1154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65</v>
      </c>
      <c r="D514" s="16">
        <v>65</v>
      </c>
      <c r="E514" s="3" t="s">
        <v>1155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66</v>
      </c>
      <c r="D515" s="16">
        <v>66</v>
      </c>
      <c r="E515" s="3" t="s">
        <v>1156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67</v>
      </c>
      <c r="D516" s="16">
        <v>67</v>
      </c>
      <c r="E516" s="3" t="s">
        <v>1157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68</v>
      </c>
      <c r="D517" s="16">
        <v>68</v>
      </c>
      <c r="E517" s="3" t="s">
        <v>1158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69</v>
      </c>
      <c r="D518" s="16">
        <v>69</v>
      </c>
      <c r="E518" s="3" t="s">
        <v>1159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70</v>
      </c>
      <c r="D519" s="16">
        <v>70</v>
      </c>
      <c r="E519" s="3" t="s">
        <v>1160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71</v>
      </c>
      <c r="D520" s="16">
        <v>71</v>
      </c>
      <c r="E520" s="3" t="s">
        <v>550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72</v>
      </c>
      <c r="D521" s="16">
        <v>72</v>
      </c>
      <c r="E521" s="3" t="s">
        <v>551</v>
      </c>
      <c r="H521" s="16" t="e">
        <f>IF(OR(AND(#REF!=0,#REF!=0),AND(#REF!&gt;0,#REF!&gt;0)),0,1)</f>
        <v>#REF!</v>
      </c>
    </row>
    <row r="522" spans="1:8" ht="12.75">
      <c r="A522" s="18" t="e">
        <f t="shared" si="5"/>
        <v>#REF!</v>
      </c>
      <c r="B522" s="18">
        <v>17</v>
      </c>
      <c r="C522" s="18">
        <v>0</v>
      </c>
      <c r="D522" s="18">
        <v>0</v>
      </c>
      <c r="E522" s="18" t="e">
        <f>CONCATENATE("Количество ошибок в разделе 17: ",H522)</f>
        <v>#REF!</v>
      </c>
      <c r="F522" s="18"/>
      <c r="G522" s="18"/>
      <c r="H522" s="20" t="e">
        <f>SUM(H523:H590)</f>
        <v>#REF!</v>
      </c>
    </row>
    <row r="523" spans="1:8" ht="12.75">
      <c r="A523" s="16" t="e">
        <f t="shared" si="5"/>
        <v>#REF!</v>
      </c>
      <c r="B523" s="16">
        <v>17</v>
      </c>
      <c r="C523" s="16">
        <v>1</v>
      </c>
      <c r="D523" s="16">
        <v>1</v>
      </c>
      <c r="E523" s="3" t="s">
        <v>372</v>
      </c>
      <c r="H523" s="19" t="e">
        <f>IF(#REF!&gt;=SUM(#REF!),0,1)</f>
        <v>#REF!</v>
      </c>
    </row>
    <row r="524" spans="1:8" ht="12.75">
      <c r="A524" s="16" t="e">
        <f t="shared" si="5"/>
        <v>#REF!</v>
      </c>
      <c r="B524" s="16">
        <v>17</v>
      </c>
      <c r="C524" s="16">
        <v>2</v>
      </c>
      <c r="D524" s="16">
        <v>2</v>
      </c>
      <c r="E524" s="3" t="s">
        <v>373</v>
      </c>
      <c r="H524" s="19" t="e">
        <f>IF(#REF!&gt;=SUM(#REF!),0,1)</f>
        <v>#REF!</v>
      </c>
    </row>
    <row r="525" spans="1:8" ht="12.75">
      <c r="A525" s="16" t="e">
        <f t="shared" si="5"/>
        <v>#REF!</v>
      </c>
      <c r="B525" s="16">
        <v>17</v>
      </c>
      <c r="C525" s="16">
        <v>3</v>
      </c>
      <c r="D525" s="16">
        <v>3</v>
      </c>
      <c r="E525" s="3" t="s">
        <v>374</v>
      </c>
      <c r="H525" s="19" t="e">
        <f>IF(#REF!&gt;=SUM(#REF!),0,1)</f>
        <v>#REF!</v>
      </c>
    </row>
    <row r="526" spans="1:8" ht="12.75">
      <c r="A526" s="16" t="e">
        <f t="shared" si="5"/>
        <v>#REF!</v>
      </c>
      <c r="B526" s="16">
        <v>17</v>
      </c>
      <c r="C526" s="16">
        <v>4</v>
      </c>
      <c r="D526" s="16">
        <v>4</v>
      </c>
      <c r="E526" s="3" t="s">
        <v>375</v>
      </c>
      <c r="H526" s="19" t="e">
        <f>IF(#REF!&gt;=SUM(#REF!),0,1)</f>
        <v>#REF!</v>
      </c>
    </row>
    <row r="527" spans="1:12" ht="12.75">
      <c r="A527" s="16" t="e">
        <f t="shared" si="5"/>
        <v>#REF!</v>
      </c>
      <c r="B527" s="16">
        <v>17</v>
      </c>
      <c r="C527" s="16">
        <v>5</v>
      </c>
      <c r="D527" s="16">
        <v>5</v>
      </c>
      <c r="E527" s="3" t="s">
        <v>376</v>
      </c>
      <c r="H527" s="19" t="e">
        <f>IF(#REF!&gt;=SUM(#REF!),0,1)</f>
        <v>#REF!</v>
      </c>
      <c r="L527" s="19"/>
    </row>
    <row r="528" spans="1:8" ht="12.75">
      <c r="A528" s="16" t="e">
        <f t="shared" si="5"/>
        <v>#REF!</v>
      </c>
      <c r="B528" s="16">
        <v>17</v>
      </c>
      <c r="C528" s="16">
        <v>6</v>
      </c>
      <c r="D528" s="16">
        <v>6</v>
      </c>
      <c r="E528" s="3" t="s">
        <v>377</v>
      </c>
      <c r="H528" s="19" t="e">
        <f>IF(#REF!&gt;=SUM(#REF!),0,1)</f>
        <v>#REF!</v>
      </c>
    </row>
    <row r="529" spans="1:11" ht="12.75">
      <c r="A529" s="16" t="e">
        <f t="shared" si="5"/>
        <v>#REF!</v>
      </c>
      <c r="B529" s="16">
        <v>17</v>
      </c>
      <c r="C529" s="16">
        <v>7</v>
      </c>
      <c r="D529" s="16">
        <v>7</v>
      </c>
      <c r="E529" s="3" t="s">
        <v>378</v>
      </c>
      <c r="H529" s="19" t="e">
        <f>IF(#REF!&gt;=SUM(#REF!),0,1)</f>
        <v>#REF!</v>
      </c>
      <c r="K529" s="19"/>
    </row>
    <row r="530" spans="1:10" ht="12.75">
      <c r="A530" s="16" t="e">
        <f t="shared" si="5"/>
        <v>#REF!</v>
      </c>
      <c r="B530" s="16">
        <v>17</v>
      </c>
      <c r="C530" s="16">
        <v>8</v>
      </c>
      <c r="D530" s="16">
        <v>8</v>
      </c>
      <c r="E530" s="3" t="s">
        <v>379</v>
      </c>
      <c r="H530" s="19" t="e">
        <f>IF(#REF!&gt;=SUM(#REF!),0,1)</f>
        <v>#REF!</v>
      </c>
      <c r="J530" s="19"/>
    </row>
    <row r="531" spans="1:8" ht="12.75">
      <c r="A531" s="16" t="e">
        <f t="shared" si="5"/>
        <v>#REF!</v>
      </c>
      <c r="B531" s="16">
        <v>17</v>
      </c>
      <c r="C531" s="16">
        <v>9</v>
      </c>
      <c r="D531" s="16">
        <v>9</v>
      </c>
      <c r="E531" s="3" t="s">
        <v>380</v>
      </c>
      <c r="H531" s="19" t="e">
        <f>IF(#REF!=SUM(#REF!),0,1)</f>
        <v>#REF!</v>
      </c>
    </row>
    <row r="532" spans="1:8" ht="12.75">
      <c r="A532" s="16" t="e">
        <f t="shared" si="5"/>
        <v>#REF!</v>
      </c>
      <c r="B532" s="16">
        <v>17</v>
      </c>
      <c r="C532" s="16">
        <v>10</v>
      </c>
      <c r="D532" s="16">
        <v>10</v>
      </c>
      <c r="E532" s="3" t="s">
        <v>381</v>
      </c>
      <c r="H532" s="19" t="e">
        <f>IF(#REF!=SUM(#REF!),0,1)</f>
        <v>#REF!</v>
      </c>
    </row>
    <row r="533" spans="1:8" ht="12.75">
      <c r="A533" s="16" t="e">
        <f t="shared" si="5"/>
        <v>#REF!</v>
      </c>
      <c r="B533" s="16">
        <v>17</v>
      </c>
      <c r="C533" s="16">
        <v>11</v>
      </c>
      <c r="D533" s="16">
        <v>11</v>
      </c>
      <c r="E533" s="3" t="s">
        <v>382</v>
      </c>
      <c r="H533" s="19" t="e">
        <f>IF(#REF!=SUM(#REF!),0,1)</f>
        <v>#REF!</v>
      </c>
    </row>
    <row r="534" spans="1:8" ht="12.75">
      <c r="A534" s="16" t="e">
        <f t="shared" si="5"/>
        <v>#REF!</v>
      </c>
      <c r="B534" s="16">
        <v>17</v>
      </c>
      <c r="C534" s="16">
        <v>12</v>
      </c>
      <c r="D534" s="16">
        <v>12</v>
      </c>
      <c r="E534" s="3" t="s">
        <v>383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13</v>
      </c>
      <c r="D535" s="16">
        <v>13</v>
      </c>
      <c r="E535" s="3" t="s">
        <v>384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14</v>
      </c>
      <c r="D536" s="16">
        <v>14</v>
      </c>
      <c r="E536" s="3" t="s">
        <v>385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15</v>
      </c>
      <c r="D537" s="16">
        <v>15</v>
      </c>
      <c r="E537" s="3" t="s">
        <v>386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16</v>
      </c>
      <c r="D538" s="16">
        <v>16</v>
      </c>
      <c r="E538" s="3" t="s">
        <v>387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17</v>
      </c>
      <c r="D539" s="16">
        <v>17</v>
      </c>
      <c r="E539" s="3" t="s">
        <v>388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18</v>
      </c>
      <c r="D540" s="16">
        <v>18</v>
      </c>
      <c r="E540" s="3" t="s">
        <v>389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19</v>
      </c>
      <c r="D541" s="16">
        <v>19</v>
      </c>
      <c r="E541" s="3" t="s">
        <v>390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20</v>
      </c>
      <c r="D542" s="16">
        <v>20</v>
      </c>
      <c r="E542" s="3" t="s">
        <v>391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21</v>
      </c>
      <c r="D543" s="16">
        <v>21</v>
      </c>
      <c r="E543" s="3" t="s">
        <v>392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22</v>
      </c>
      <c r="D544" s="16">
        <v>22</v>
      </c>
      <c r="E544" s="3" t="s">
        <v>393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23</v>
      </c>
      <c r="D545" s="16">
        <v>23</v>
      </c>
      <c r="E545" s="3" t="s">
        <v>1010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24</v>
      </c>
      <c r="D546" s="16">
        <v>24</v>
      </c>
      <c r="E546" s="3" t="s">
        <v>1011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25</v>
      </c>
      <c r="D547" s="16">
        <v>25</v>
      </c>
      <c r="E547" s="3" t="s">
        <v>1012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26</v>
      </c>
      <c r="D548" s="16">
        <v>26</v>
      </c>
      <c r="E548" s="3" t="s">
        <v>1013</v>
      </c>
      <c r="H548" s="19" t="e">
        <f>IF(#REF!=SUM(#REF!),0,1)</f>
        <v>#REF!</v>
      </c>
    </row>
    <row r="549" spans="1:8" ht="12.75">
      <c r="A549" s="16" t="e">
        <f aca="true" t="shared" si="6" ref="A549:A755">P_3</f>
        <v>#REF!</v>
      </c>
      <c r="B549" s="16">
        <v>17</v>
      </c>
      <c r="C549" s="16">
        <v>27</v>
      </c>
      <c r="D549" s="16">
        <v>27</v>
      </c>
      <c r="E549" s="3" t="s">
        <v>1014</v>
      </c>
      <c r="H549" s="19" t="e">
        <f>IF(#REF!=SUM(#REF!),0,1)</f>
        <v>#REF!</v>
      </c>
    </row>
    <row r="550" spans="1:8" ht="12.75">
      <c r="A550" s="16" t="e">
        <f t="shared" si="6"/>
        <v>#REF!</v>
      </c>
      <c r="B550" s="16">
        <v>17</v>
      </c>
      <c r="C550" s="16">
        <v>28</v>
      </c>
      <c r="D550" s="16">
        <v>28</v>
      </c>
      <c r="E550" s="3" t="s">
        <v>1015</v>
      </c>
      <c r="H550" s="19" t="e">
        <f>IF(#REF!=SUM(#REF!),0,1)</f>
        <v>#REF!</v>
      </c>
    </row>
    <row r="551" spans="1:8" ht="12.75">
      <c r="A551" s="16" t="e">
        <f t="shared" si="6"/>
        <v>#REF!</v>
      </c>
      <c r="B551" s="16">
        <v>17</v>
      </c>
      <c r="C551" s="16">
        <v>29</v>
      </c>
      <c r="D551" s="16">
        <v>29</v>
      </c>
      <c r="E551" s="3" t="s">
        <v>1016</v>
      </c>
      <c r="H551" s="16" t="e">
        <f>IF(OR(AND(#REF!=0,#REF!=0),AND(#REF!&gt;0,#REF!&gt;0)),0,1)</f>
        <v>#REF!</v>
      </c>
    </row>
    <row r="552" spans="1:8" ht="12.75">
      <c r="A552" s="16" t="e">
        <f t="shared" si="6"/>
        <v>#REF!</v>
      </c>
      <c r="B552" s="16">
        <v>17</v>
      </c>
      <c r="C552" s="16">
        <v>30</v>
      </c>
      <c r="D552" s="16">
        <v>30</v>
      </c>
      <c r="E552" s="3" t="s">
        <v>1017</v>
      </c>
      <c r="H552" s="16" t="e">
        <f>IF(OR(AND(#REF!=0,#REF!=0),AND(#REF!&gt;0,#REF!&gt;0)),0,1)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31</v>
      </c>
      <c r="D553" s="16">
        <v>31</v>
      </c>
      <c r="E553" s="3" t="s">
        <v>1018</v>
      </c>
      <c r="H553" s="16" t="e">
        <f>IF(OR(AND(#REF!=0,#REF!=0),AND(#REF!&gt;0,#REF!&gt;0)),0,1)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32</v>
      </c>
      <c r="D554" s="16">
        <v>32</v>
      </c>
      <c r="E554" s="3" t="s">
        <v>1019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33</v>
      </c>
      <c r="D555" s="16">
        <v>33</v>
      </c>
      <c r="E555" s="3" t="s">
        <v>1020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34</v>
      </c>
      <c r="D556" s="16">
        <v>34</v>
      </c>
      <c r="E556" s="3" t="s">
        <v>1021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35</v>
      </c>
      <c r="D557" s="16">
        <v>35</v>
      </c>
      <c r="E557" s="3" t="s">
        <v>1022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36</v>
      </c>
      <c r="D558" s="16">
        <v>36</v>
      </c>
      <c r="E558" s="3" t="s">
        <v>1023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37</v>
      </c>
      <c r="D559" s="16">
        <v>37</v>
      </c>
      <c r="E559" s="3" t="s">
        <v>1024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38</v>
      </c>
      <c r="D560" s="16">
        <v>38</v>
      </c>
      <c r="E560" s="3" t="s">
        <v>1025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39</v>
      </c>
      <c r="D561" s="16">
        <v>39</v>
      </c>
      <c r="E561" s="3" t="s">
        <v>1026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40</v>
      </c>
      <c r="D562" s="16">
        <v>40</v>
      </c>
      <c r="E562" s="3" t="s">
        <v>1027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41</v>
      </c>
      <c r="D563" s="16">
        <v>41</v>
      </c>
      <c r="E563" s="3" t="s">
        <v>1028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42</v>
      </c>
      <c r="D564" s="16">
        <v>42</v>
      </c>
      <c r="E564" s="3" t="s">
        <v>1029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43</v>
      </c>
      <c r="D565" s="16">
        <v>43</v>
      </c>
      <c r="E565" s="3" t="s">
        <v>1030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44</v>
      </c>
      <c r="D566" s="16">
        <v>44</v>
      </c>
      <c r="E566" s="3" t="s">
        <v>1031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45</v>
      </c>
      <c r="D567" s="16">
        <v>45</v>
      </c>
      <c r="E567" s="3" t="s">
        <v>1032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46</v>
      </c>
      <c r="D568" s="16">
        <v>46</v>
      </c>
      <c r="E568" s="3" t="s">
        <v>1033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47</v>
      </c>
      <c r="D569" s="16">
        <v>47</v>
      </c>
      <c r="E569" s="3" t="s">
        <v>1034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48</v>
      </c>
      <c r="D570" s="16">
        <v>48</v>
      </c>
      <c r="E570" s="3" t="s">
        <v>1035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49</v>
      </c>
      <c r="D571" s="16">
        <v>49</v>
      </c>
      <c r="E571" s="3" t="s">
        <v>1036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50</v>
      </c>
      <c r="D572" s="16">
        <v>50</v>
      </c>
      <c r="E572" s="3" t="s">
        <v>1037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51</v>
      </c>
      <c r="D573" s="16">
        <v>51</v>
      </c>
      <c r="E573" s="3" t="s">
        <v>1042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52</v>
      </c>
      <c r="D574" s="16">
        <v>52</v>
      </c>
      <c r="E574" s="3" t="s">
        <v>1043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53</v>
      </c>
      <c r="D575" s="16">
        <v>53</v>
      </c>
      <c r="E575" s="3" t="s">
        <v>394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54</v>
      </c>
      <c r="D576" s="16">
        <v>54</v>
      </c>
      <c r="E576" s="3" t="s">
        <v>395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55</v>
      </c>
      <c r="D577" s="16">
        <v>55</v>
      </c>
      <c r="E577" s="3" t="s">
        <v>396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56</v>
      </c>
      <c r="D578" s="16">
        <v>56</v>
      </c>
      <c r="E578" s="3" t="s">
        <v>397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57</v>
      </c>
      <c r="D579" s="16">
        <v>57</v>
      </c>
      <c r="E579" s="3" t="s">
        <v>398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58</v>
      </c>
      <c r="D580" s="16">
        <v>58</v>
      </c>
      <c r="E580" s="3" t="s">
        <v>399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59</v>
      </c>
      <c r="D581" s="16">
        <v>59</v>
      </c>
      <c r="E581" s="3" t="s">
        <v>400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60</v>
      </c>
      <c r="D582" s="16">
        <v>60</v>
      </c>
      <c r="E582" s="3" t="s">
        <v>401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61</v>
      </c>
      <c r="D583" s="16">
        <v>61</v>
      </c>
      <c r="E583" s="3" t="s">
        <v>402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62</v>
      </c>
      <c r="D584" s="16">
        <v>62</v>
      </c>
      <c r="E584" s="3" t="s">
        <v>403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63</v>
      </c>
      <c r="D585" s="16">
        <v>63</v>
      </c>
      <c r="E585" s="3" t="s">
        <v>404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64</v>
      </c>
      <c r="D586" s="16">
        <v>64</v>
      </c>
      <c r="E586" s="3" t="s">
        <v>405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65</v>
      </c>
      <c r="D587" s="16">
        <v>65</v>
      </c>
      <c r="E587" s="3" t="s">
        <v>406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66</v>
      </c>
      <c r="D588" s="16">
        <v>66</v>
      </c>
      <c r="E588" s="3" t="s">
        <v>407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67</v>
      </c>
      <c r="D589" s="16">
        <v>67</v>
      </c>
      <c r="E589" s="3" t="s">
        <v>408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68</v>
      </c>
      <c r="D590" s="16">
        <v>68</v>
      </c>
      <c r="E590" s="3" t="s">
        <v>409</v>
      </c>
      <c r="H590" s="16" t="e">
        <f>IF(OR(AND(#REF!=0,#REF!=0),AND(#REF!&gt;0,#REF!&gt;0)),0,1)</f>
        <v>#REF!</v>
      </c>
    </row>
    <row r="591" spans="1:8" ht="12.75">
      <c r="A591" s="18" t="e">
        <f t="shared" si="6"/>
        <v>#REF!</v>
      </c>
      <c r="B591" s="18">
        <v>18</v>
      </c>
      <c r="C591" s="18">
        <v>0</v>
      </c>
      <c r="D591" s="18">
        <v>0</v>
      </c>
      <c r="E591" s="18" t="e">
        <f>CONCATENATE("Количество ошибок в разделе 18: ",H591)</f>
        <v>#REF!</v>
      </c>
      <c r="F591" s="18"/>
      <c r="G591" s="18"/>
      <c r="H591" s="20" t="e">
        <f>SUM(H592:H612)</f>
        <v>#REF!</v>
      </c>
    </row>
    <row r="592" spans="1:8" ht="12.75">
      <c r="A592" s="16" t="e">
        <f t="shared" si="6"/>
        <v>#REF!</v>
      </c>
      <c r="B592" s="16">
        <v>18</v>
      </c>
      <c r="C592" s="16">
        <v>1</v>
      </c>
      <c r="D592" s="16">
        <v>1</v>
      </c>
      <c r="E592" s="3" t="s">
        <v>557</v>
      </c>
      <c r="H592" s="19" t="e">
        <f>IF(#REF!=SUM(#REF!,#REF!),0,1)</f>
        <v>#REF!</v>
      </c>
    </row>
    <row r="593" spans="1:8" ht="12.75">
      <c r="A593" s="16" t="e">
        <f t="shared" si="6"/>
        <v>#REF!</v>
      </c>
      <c r="B593" s="16">
        <v>18</v>
      </c>
      <c r="C593" s="16">
        <v>2</v>
      </c>
      <c r="D593" s="16">
        <v>2</v>
      </c>
      <c r="E593" s="3" t="s">
        <v>558</v>
      </c>
      <c r="H593" s="19" t="e">
        <f>IF(#REF!=SUM(#REF!,#REF!),0,1)</f>
        <v>#REF!</v>
      </c>
    </row>
    <row r="594" spans="1:8" ht="12.75">
      <c r="A594" s="16" t="e">
        <f t="shared" si="6"/>
        <v>#REF!</v>
      </c>
      <c r="B594" s="16">
        <v>18</v>
      </c>
      <c r="C594" s="16">
        <v>3</v>
      </c>
      <c r="D594" s="16">
        <v>3</v>
      </c>
      <c r="E594" s="3" t="s">
        <v>559</v>
      </c>
      <c r="H594" s="19" t="e">
        <f>IF(#REF!=SUM(#REF!),0,1)</f>
        <v>#REF!</v>
      </c>
    </row>
    <row r="595" spans="1:8" ht="12.75">
      <c r="A595" s="16" t="e">
        <f t="shared" si="6"/>
        <v>#REF!</v>
      </c>
      <c r="B595" s="16">
        <v>18</v>
      </c>
      <c r="C595" s="16">
        <v>4</v>
      </c>
      <c r="D595" s="16">
        <v>4</v>
      </c>
      <c r="E595" s="3" t="s">
        <v>560</v>
      </c>
      <c r="H595" s="19" t="e">
        <f>IF(#REF!=SUM(#REF!),0,1)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5</v>
      </c>
      <c r="D596" s="16">
        <v>5</v>
      </c>
      <c r="E596" s="3" t="s">
        <v>561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6</v>
      </c>
      <c r="D597" s="16">
        <v>6</v>
      </c>
      <c r="E597" s="3" t="s">
        <v>562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7</v>
      </c>
      <c r="D598" s="16">
        <v>7</v>
      </c>
      <c r="E598" s="3" t="s">
        <v>563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8</v>
      </c>
      <c r="D599" s="16">
        <v>8</v>
      </c>
      <c r="E599" s="3" t="s">
        <v>564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9</v>
      </c>
      <c r="D600" s="16">
        <v>9</v>
      </c>
      <c r="E600" s="3" t="s">
        <v>565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10</v>
      </c>
      <c r="D601" s="16">
        <v>10</v>
      </c>
      <c r="E601" s="3" t="s">
        <v>566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11</v>
      </c>
      <c r="D602" s="16">
        <v>11</v>
      </c>
      <c r="E602" s="3" t="s">
        <v>567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12</v>
      </c>
      <c r="D603" s="16">
        <v>12</v>
      </c>
      <c r="E603" s="3" t="s">
        <v>568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13</v>
      </c>
      <c r="D604" s="16">
        <v>13</v>
      </c>
      <c r="E604" s="3" t="s">
        <v>569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14</v>
      </c>
      <c r="D605" s="16">
        <v>14</v>
      </c>
      <c r="E605" s="3" t="s">
        <v>570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15</v>
      </c>
      <c r="D606" s="16">
        <v>15</v>
      </c>
      <c r="E606" s="3" t="s">
        <v>571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16</v>
      </c>
      <c r="D607" s="16">
        <v>16</v>
      </c>
      <c r="E607" s="3" t="s">
        <v>572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17</v>
      </c>
      <c r="D608" s="16">
        <v>17</v>
      </c>
      <c r="E608" s="3" t="s">
        <v>573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18</v>
      </c>
      <c r="D609" s="16">
        <v>18</v>
      </c>
      <c r="E609" s="3" t="s">
        <v>574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19</v>
      </c>
      <c r="D610" s="16">
        <v>19</v>
      </c>
      <c r="E610" s="3" t="s">
        <v>575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20</v>
      </c>
      <c r="D611" s="16">
        <v>20</v>
      </c>
      <c r="E611" s="3" t="s">
        <v>576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21</v>
      </c>
      <c r="D612" s="16">
        <v>21</v>
      </c>
      <c r="E612" s="3" t="s">
        <v>577</v>
      </c>
      <c r="H612" s="16" t="e">
        <f>IF(OR(AND(#REF!=0,#REF!=0),AND(#REF!&gt;0,#REF!&gt;0)),0,1)</f>
        <v>#REF!</v>
      </c>
    </row>
    <row r="613" spans="1:8" ht="12.75">
      <c r="A613" s="18" t="e">
        <f t="shared" si="6"/>
        <v>#REF!</v>
      </c>
      <c r="B613" s="18">
        <v>19</v>
      </c>
      <c r="C613" s="18">
        <v>0</v>
      </c>
      <c r="D613" s="18">
        <v>0</v>
      </c>
      <c r="E613" s="18" t="e">
        <f>CONCATENATE("Количество ошибок в разделе 19: ",H613)</f>
        <v>#REF!</v>
      </c>
      <c r="F613" s="18"/>
      <c r="G613" s="18"/>
      <c r="H613" s="20" t="e">
        <f>SUM(H614:H617)</f>
        <v>#REF!</v>
      </c>
    </row>
    <row r="614" spans="1:8" ht="12.75">
      <c r="A614" s="16" t="e">
        <f t="shared" si="6"/>
        <v>#REF!</v>
      </c>
      <c r="B614" s="16">
        <v>19</v>
      </c>
      <c r="C614" s="16">
        <v>1</v>
      </c>
      <c r="D614" s="16">
        <v>1</v>
      </c>
      <c r="E614" s="3" t="s">
        <v>1068</v>
      </c>
      <c r="H614" s="19" t="e">
        <f>IF(#REF!=SUM(#REF!),0,1)</f>
        <v>#REF!</v>
      </c>
    </row>
    <row r="615" spans="1:8" ht="12.75">
      <c r="A615" s="16" t="e">
        <f t="shared" si="6"/>
        <v>#REF!</v>
      </c>
      <c r="B615" s="16">
        <v>19</v>
      </c>
      <c r="C615" s="16">
        <v>1</v>
      </c>
      <c r="D615" s="16">
        <v>2</v>
      </c>
      <c r="E615" s="3" t="s">
        <v>1069</v>
      </c>
      <c r="H615" s="19" t="e">
        <f>IF(#REF!=SUM(#REF!),0,1)</f>
        <v>#REF!</v>
      </c>
    </row>
    <row r="616" spans="1:8" ht="12.75">
      <c r="A616" s="16" t="e">
        <f t="shared" si="6"/>
        <v>#REF!</v>
      </c>
      <c r="B616" s="16">
        <v>19</v>
      </c>
      <c r="C616" s="16">
        <v>1</v>
      </c>
      <c r="D616" s="16">
        <v>3</v>
      </c>
      <c r="E616" s="3" t="s">
        <v>1070</v>
      </c>
      <c r="H616" s="19" t="e">
        <f>IF(#REF!=SUM(#REF!),0,1)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4</v>
      </c>
      <c r="E617" s="3" t="s">
        <v>1071</v>
      </c>
      <c r="H617" s="19" t="e">
        <f>IF(#REF!=SUM(#REF!),0,1)</f>
        <v>#REF!</v>
      </c>
    </row>
    <row r="618" spans="1:8" ht="12.75">
      <c r="A618" s="18" t="e">
        <f t="shared" si="6"/>
        <v>#REF!</v>
      </c>
      <c r="B618" s="18">
        <v>20</v>
      </c>
      <c r="C618" s="18">
        <v>0</v>
      </c>
      <c r="D618" s="18">
        <v>0</v>
      </c>
      <c r="E618" s="18" t="e">
        <f>CONCATENATE("Количество ошибок в разделе 20: ",H618)</f>
        <v>#REF!</v>
      </c>
      <c r="F618" s="18"/>
      <c r="G618" s="18"/>
      <c r="H618" s="20" t="e">
        <f>SUM(H619:H674)</f>
        <v>#REF!</v>
      </c>
    </row>
    <row r="619" spans="1:8" ht="12.75">
      <c r="A619" s="16" t="e">
        <f t="shared" si="6"/>
        <v>#REF!</v>
      </c>
      <c r="B619" s="16">
        <v>20</v>
      </c>
      <c r="C619" s="16">
        <v>1</v>
      </c>
      <c r="D619" s="16">
        <v>1</v>
      </c>
      <c r="E619" s="3" t="s">
        <v>578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20</v>
      </c>
      <c r="C620" s="16">
        <v>2</v>
      </c>
      <c r="D620" s="16">
        <v>2</v>
      </c>
      <c r="E620" s="3" t="s">
        <v>579</v>
      </c>
      <c r="H620" s="19" t="e">
        <f>IF(#REF!=SUM(#REF!),0,1)</f>
        <v>#REF!</v>
      </c>
    </row>
    <row r="621" spans="1:8" ht="12.75">
      <c r="A621" s="16" t="e">
        <f t="shared" si="6"/>
        <v>#REF!</v>
      </c>
      <c r="B621" s="16">
        <v>20</v>
      </c>
      <c r="C621" s="16">
        <v>3</v>
      </c>
      <c r="D621" s="16">
        <v>3</v>
      </c>
      <c r="E621" s="3" t="s">
        <v>580</v>
      </c>
      <c r="H621" s="19" t="e">
        <f>IF(#REF!=SUM(#REF!),0,1)</f>
        <v>#REF!</v>
      </c>
    </row>
    <row r="622" spans="1:8" ht="12.75">
      <c r="A622" s="16" t="e">
        <f t="shared" si="6"/>
        <v>#REF!</v>
      </c>
      <c r="B622" s="16">
        <v>20</v>
      </c>
      <c r="C622" s="16">
        <v>4</v>
      </c>
      <c r="D622" s="16">
        <v>4</v>
      </c>
      <c r="E622" s="3" t="s">
        <v>581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5</v>
      </c>
      <c r="D623" s="16">
        <v>5</v>
      </c>
      <c r="E623" s="3" t="s">
        <v>582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6</v>
      </c>
      <c r="D624" s="16">
        <v>6</v>
      </c>
      <c r="E624" s="3" t="s">
        <v>583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7</v>
      </c>
      <c r="D625" s="16">
        <v>7</v>
      </c>
      <c r="E625" s="3" t="s">
        <v>584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8</v>
      </c>
      <c r="D626" s="16">
        <v>8</v>
      </c>
      <c r="E626" s="3" t="s">
        <v>585</v>
      </c>
      <c r="H626" s="19" t="e">
        <f>IF(#REF!=SUM(#REF!),0,1)</f>
        <v>#REF!</v>
      </c>
    </row>
    <row r="627" spans="1:11" ht="12.75">
      <c r="A627" s="16" t="e">
        <f t="shared" si="6"/>
        <v>#REF!</v>
      </c>
      <c r="B627" s="16">
        <v>20</v>
      </c>
      <c r="C627" s="16">
        <v>9</v>
      </c>
      <c r="D627" s="16">
        <v>9</v>
      </c>
      <c r="E627" s="3" t="s">
        <v>586</v>
      </c>
      <c r="H627" s="19" t="e">
        <f>IF(#REF!=SUM(#REF!),0,1)</f>
        <v>#REF!</v>
      </c>
      <c r="K627" s="19"/>
    </row>
    <row r="628" spans="1:8" ht="12.75">
      <c r="A628" s="16" t="e">
        <f t="shared" si="6"/>
        <v>#REF!</v>
      </c>
      <c r="B628" s="16">
        <v>20</v>
      </c>
      <c r="C628" s="16">
        <v>10</v>
      </c>
      <c r="D628" s="16">
        <v>10</v>
      </c>
      <c r="E628" s="3" t="s">
        <v>587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11</v>
      </c>
      <c r="D629" s="16">
        <v>11</v>
      </c>
      <c r="E629" s="3" t="s">
        <v>588</v>
      </c>
      <c r="H629" s="19" t="e">
        <f>IF(#REF!=SUM(#REF!),0,1)</f>
        <v>#REF!</v>
      </c>
    </row>
    <row r="630" spans="1:8" ht="12.75">
      <c r="A630" s="16" t="e">
        <f t="shared" si="6"/>
        <v>#REF!</v>
      </c>
      <c r="B630" s="16">
        <v>20</v>
      </c>
      <c r="C630" s="16">
        <v>12</v>
      </c>
      <c r="D630" s="16">
        <v>12</v>
      </c>
      <c r="E630" s="3" t="s">
        <v>589</v>
      </c>
      <c r="H630" s="19" t="e">
        <f>IF(#REF!=SUM(#REF!),0,1)</f>
        <v>#REF!</v>
      </c>
    </row>
    <row r="631" spans="1:8" ht="12.75">
      <c r="A631" s="16" t="e">
        <f t="shared" si="6"/>
        <v>#REF!</v>
      </c>
      <c r="B631" s="16">
        <v>20</v>
      </c>
      <c r="C631" s="16">
        <v>13</v>
      </c>
      <c r="D631" s="16">
        <v>13</v>
      </c>
      <c r="E631" s="3" t="s">
        <v>590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14</v>
      </c>
      <c r="D632" s="16">
        <v>14</v>
      </c>
      <c r="E632" s="3" t="s">
        <v>591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15</v>
      </c>
      <c r="D633" s="16">
        <v>15</v>
      </c>
      <c r="E633" s="3" t="s">
        <v>592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16</v>
      </c>
      <c r="D634" s="16">
        <v>16</v>
      </c>
      <c r="E634" s="3" t="s">
        <v>593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17</v>
      </c>
      <c r="D635" s="16">
        <v>17</v>
      </c>
      <c r="E635" s="3" t="s">
        <v>594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18</v>
      </c>
      <c r="D636" s="16">
        <v>18</v>
      </c>
      <c r="E636" s="3" t="s">
        <v>595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19</v>
      </c>
      <c r="D637" s="16">
        <v>19</v>
      </c>
      <c r="E637" s="3" t="s">
        <v>596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20</v>
      </c>
      <c r="D638" s="16">
        <v>20</v>
      </c>
      <c r="E638" s="3" t="s">
        <v>597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21</v>
      </c>
      <c r="D639" s="16">
        <v>21</v>
      </c>
      <c r="E639" s="3" t="s">
        <v>598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22</v>
      </c>
      <c r="D640" s="16">
        <v>22</v>
      </c>
      <c r="E640" s="3" t="s">
        <v>599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23</v>
      </c>
      <c r="D641" s="16">
        <v>23</v>
      </c>
      <c r="E641" s="3" t="s">
        <v>600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24</v>
      </c>
      <c r="D642" s="16">
        <v>24</v>
      </c>
      <c r="E642" s="3" t="s">
        <v>601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25</v>
      </c>
      <c r="D643" s="16">
        <v>25</v>
      </c>
      <c r="E643" s="3" t="s">
        <v>602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26</v>
      </c>
      <c r="D644" s="16">
        <v>26</v>
      </c>
      <c r="E644" s="3" t="s">
        <v>603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27</v>
      </c>
      <c r="D645" s="16">
        <v>27</v>
      </c>
      <c r="E645" s="3" t="s">
        <v>604</v>
      </c>
      <c r="H645" s="19" t="e">
        <f>IF(#REF!&lt;=#REF!,0,1)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28</v>
      </c>
      <c r="D646" s="16">
        <v>28</v>
      </c>
      <c r="E646" s="3" t="s">
        <v>605</v>
      </c>
      <c r="H646" s="19" t="e">
        <f>IF(#REF!&lt;=#REF!,0,1)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29</v>
      </c>
      <c r="D647" s="16">
        <v>29</v>
      </c>
      <c r="E647" s="3" t="s">
        <v>606</v>
      </c>
      <c r="H647" s="19" t="e">
        <f>IF(#REF!&lt;=#REF!,0,1)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30</v>
      </c>
      <c r="D648" s="16">
        <v>30</v>
      </c>
      <c r="E648" s="3" t="s">
        <v>607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31</v>
      </c>
      <c r="D649" s="16">
        <v>31</v>
      </c>
      <c r="E649" s="3" t="s">
        <v>608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32</v>
      </c>
      <c r="D650" s="16">
        <v>32</v>
      </c>
      <c r="E650" s="3" t="s">
        <v>609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33</v>
      </c>
      <c r="D651" s="16">
        <v>33</v>
      </c>
      <c r="E651" s="3" t="s">
        <v>610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34</v>
      </c>
      <c r="D652" s="16">
        <v>34</v>
      </c>
      <c r="E652" s="3" t="s">
        <v>611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35</v>
      </c>
      <c r="D653" s="16">
        <v>35</v>
      </c>
      <c r="E653" s="3" t="s">
        <v>612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36</v>
      </c>
      <c r="D654" s="16">
        <v>36</v>
      </c>
      <c r="E654" s="3" t="s">
        <v>613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37</v>
      </c>
      <c r="D655" s="16">
        <v>37</v>
      </c>
      <c r="E655" s="3" t="s">
        <v>614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38</v>
      </c>
      <c r="D656" s="16">
        <v>38</v>
      </c>
      <c r="E656" s="3" t="s">
        <v>615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39</v>
      </c>
      <c r="D657" s="16">
        <v>39</v>
      </c>
      <c r="E657" s="3" t="s">
        <v>616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40</v>
      </c>
      <c r="D658" s="16">
        <v>40</v>
      </c>
      <c r="E658" s="3" t="s">
        <v>617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41</v>
      </c>
      <c r="D659" s="16">
        <v>41</v>
      </c>
      <c r="E659" s="3" t="s">
        <v>618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42</v>
      </c>
      <c r="D660" s="16">
        <v>42</v>
      </c>
      <c r="E660" s="3" t="s">
        <v>625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43</v>
      </c>
      <c r="D661" s="16">
        <v>43</v>
      </c>
      <c r="E661" s="3" t="s">
        <v>626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44</v>
      </c>
      <c r="D662" s="16">
        <v>44</v>
      </c>
      <c r="E662" s="3" t="s">
        <v>627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45</v>
      </c>
      <c r="D663" s="16">
        <v>45</v>
      </c>
      <c r="E663" s="3" t="s">
        <v>628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46</v>
      </c>
      <c r="D664" s="16">
        <v>46</v>
      </c>
      <c r="E664" s="3" t="s">
        <v>629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47</v>
      </c>
      <c r="D665" s="16">
        <v>47</v>
      </c>
      <c r="E665" s="3" t="s">
        <v>630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48</v>
      </c>
      <c r="D666" s="16">
        <v>48</v>
      </c>
      <c r="E666" s="3" t="s">
        <v>631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49</v>
      </c>
      <c r="D667" s="16">
        <v>49</v>
      </c>
      <c r="E667" s="3" t="s">
        <v>632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50</v>
      </c>
      <c r="D668" s="16">
        <v>50</v>
      </c>
      <c r="E668" s="3" t="s">
        <v>633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51</v>
      </c>
      <c r="D669" s="16">
        <v>51</v>
      </c>
      <c r="E669" s="3" t="s">
        <v>634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52</v>
      </c>
      <c r="D670" s="16">
        <v>52</v>
      </c>
      <c r="E670" s="3" t="s">
        <v>635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53</v>
      </c>
      <c r="D671" s="16">
        <v>53</v>
      </c>
      <c r="E671" s="3" t="s">
        <v>636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54</v>
      </c>
      <c r="D672" s="16">
        <v>54</v>
      </c>
      <c r="E672" s="3" t="s">
        <v>637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55</v>
      </c>
      <c r="D673" s="16">
        <v>55</v>
      </c>
      <c r="E673" s="3" t="s">
        <v>638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56</v>
      </c>
      <c r="D674" s="16">
        <v>56</v>
      </c>
      <c r="E674" s="3" t="s">
        <v>639</v>
      </c>
      <c r="H674" s="19" t="e">
        <f>IF(#REF!&lt;=#REF!,0,1)</f>
        <v>#REF!</v>
      </c>
    </row>
    <row r="675" spans="1:8" ht="12.75">
      <c r="A675" s="18" t="e">
        <f t="shared" si="6"/>
        <v>#REF!</v>
      </c>
      <c r="B675" s="18">
        <v>21</v>
      </c>
      <c r="C675" s="18">
        <v>0</v>
      </c>
      <c r="D675" s="18">
        <v>0</v>
      </c>
      <c r="E675" s="18" t="e">
        <f>CONCATENATE("Количество ошибок в разделе 21: ",H675)</f>
        <v>#REF!</v>
      </c>
      <c r="F675" s="18"/>
      <c r="G675" s="18"/>
      <c r="H675" s="20" t="e">
        <f>SUM(H676:H731)</f>
        <v>#REF!</v>
      </c>
    </row>
    <row r="676" spans="1:8" ht="12.75">
      <c r="A676" s="16" t="e">
        <f t="shared" si="6"/>
        <v>#REF!</v>
      </c>
      <c r="B676" s="16">
        <v>21</v>
      </c>
      <c r="C676" s="16">
        <v>1</v>
      </c>
      <c r="D676" s="16">
        <v>1</v>
      </c>
      <c r="E676" s="3" t="s">
        <v>640</v>
      </c>
      <c r="H676" s="19" t="e">
        <f>IF(#REF!=SUM(#REF!),0,1)</f>
        <v>#REF!</v>
      </c>
    </row>
    <row r="677" spans="1:8" ht="12.75">
      <c r="A677" s="16" t="e">
        <f t="shared" si="6"/>
        <v>#REF!</v>
      </c>
      <c r="B677" s="16">
        <v>21</v>
      </c>
      <c r="C677" s="16">
        <v>2</v>
      </c>
      <c r="D677" s="16">
        <v>2</v>
      </c>
      <c r="E677" s="3" t="s">
        <v>641</v>
      </c>
      <c r="H677" s="19" t="e">
        <f>IF(#REF!=SUM(#REF!),0,1)</f>
        <v>#REF!</v>
      </c>
    </row>
    <row r="678" spans="1:8" ht="12.75">
      <c r="A678" s="16" t="e">
        <f t="shared" si="6"/>
        <v>#REF!</v>
      </c>
      <c r="B678" s="16">
        <v>21</v>
      </c>
      <c r="C678" s="16">
        <v>3</v>
      </c>
      <c r="D678" s="16">
        <v>3</v>
      </c>
      <c r="E678" s="3" t="s">
        <v>642</v>
      </c>
      <c r="H678" s="19" t="e">
        <f>IF(#REF!=SUM(#REF!),0,1)</f>
        <v>#REF!</v>
      </c>
    </row>
    <row r="679" spans="1:8" ht="12.75">
      <c r="A679" s="16" t="e">
        <f t="shared" si="6"/>
        <v>#REF!</v>
      </c>
      <c r="B679" s="16">
        <v>21</v>
      </c>
      <c r="C679" s="16">
        <v>4</v>
      </c>
      <c r="D679" s="16">
        <v>4</v>
      </c>
      <c r="E679" s="3" t="s">
        <v>643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5</v>
      </c>
      <c r="D680" s="16">
        <v>5</v>
      </c>
      <c r="E680" s="3" t="s">
        <v>644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6</v>
      </c>
      <c r="D681" s="16">
        <v>6</v>
      </c>
      <c r="E681" s="3" t="s">
        <v>645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7</v>
      </c>
      <c r="D682" s="16">
        <v>7</v>
      </c>
      <c r="E682" s="3" t="s">
        <v>646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8</v>
      </c>
      <c r="D683" s="16">
        <v>8</v>
      </c>
      <c r="E683" s="3" t="s">
        <v>647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9</v>
      </c>
      <c r="D684" s="16">
        <v>9</v>
      </c>
      <c r="E684" s="3" t="s">
        <v>648</v>
      </c>
      <c r="H684" s="19" t="e">
        <f>IF(#REF!=SUM(#REF!),0,1)</f>
        <v>#REF!</v>
      </c>
    </row>
    <row r="685" spans="1:10" ht="12.75">
      <c r="A685" s="16" t="e">
        <f t="shared" si="6"/>
        <v>#REF!</v>
      </c>
      <c r="B685" s="16">
        <v>21</v>
      </c>
      <c r="C685" s="16">
        <v>10</v>
      </c>
      <c r="D685" s="16">
        <v>10</v>
      </c>
      <c r="E685" s="3" t="s">
        <v>649</v>
      </c>
      <c r="H685" s="19" t="e">
        <f>IF(#REF!=SUM(#REF!),0,1)</f>
        <v>#REF!</v>
      </c>
      <c r="J685" s="19"/>
    </row>
    <row r="686" spans="1:8" ht="12.75">
      <c r="A686" s="16" t="e">
        <f t="shared" si="6"/>
        <v>#REF!</v>
      </c>
      <c r="B686" s="16">
        <v>21</v>
      </c>
      <c r="C686" s="16">
        <v>11</v>
      </c>
      <c r="D686" s="16">
        <v>11</v>
      </c>
      <c r="E686" s="3" t="s">
        <v>650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12</v>
      </c>
      <c r="D687" s="16">
        <v>12</v>
      </c>
      <c r="E687" s="3" t="s">
        <v>651</v>
      </c>
      <c r="H687" s="19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13</v>
      </c>
      <c r="D688" s="16">
        <v>13</v>
      </c>
      <c r="E688" s="3" t="s">
        <v>652</v>
      </c>
      <c r="H688" s="19" t="e">
        <f>IF(#REF!=SUM(#REF!),0,1)</f>
        <v>#REF!</v>
      </c>
    </row>
    <row r="689" spans="1:8" ht="12.75">
      <c r="A689" s="16" t="e">
        <f t="shared" si="6"/>
        <v>#REF!</v>
      </c>
      <c r="B689" s="16">
        <v>21</v>
      </c>
      <c r="C689" s="16">
        <v>14</v>
      </c>
      <c r="D689" s="16">
        <v>14</v>
      </c>
      <c r="E689" s="3" t="s">
        <v>653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15</v>
      </c>
      <c r="D690" s="16">
        <v>15</v>
      </c>
      <c r="E690" s="3" t="s">
        <v>654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16</v>
      </c>
      <c r="D691" s="16">
        <v>16</v>
      </c>
      <c r="E691" s="3" t="s">
        <v>655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17</v>
      </c>
      <c r="D692" s="16">
        <v>17</v>
      </c>
      <c r="E692" s="3" t="s">
        <v>656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18</v>
      </c>
      <c r="D693" s="16">
        <v>18</v>
      </c>
      <c r="E693" s="3" t="s">
        <v>657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19</v>
      </c>
      <c r="D694" s="16">
        <v>19</v>
      </c>
      <c r="E694" s="3" t="s">
        <v>658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20</v>
      </c>
      <c r="D695" s="16">
        <v>20</v>
      </c>
      <c r="E695" s="3" t="s">
        <v>659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21</v>
      </c>
      <c r="D696" s="16">
        <v>21</v>
      </c>
      <c r="E696" s="3" t="s">
        <v>692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22</v>
      </c>
      <c r="D697" s="16">
        <v>22</v>
      </c>
      <c r="E697" s="3" t="s">
        <v>693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23</v>
      </c>
      <c r="D698" s="16">
        <v>23</v>
      </c>
      <c r="E698" s="3" t="s">
        <v>694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24</v>
      </c>
      <c r="D699" s="16">
        <v>24</v>
      </c>
      <c r="E699" s="3" t="s">
        <v>695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25</v>
      </c>
      <c r="D700" s="16">
        <v>25</v>
      </c>
      <c r="E700" s="3" t="s">
        <v>696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26</v>
      </c>
      <c r="D701" s="16">
        <v>26</v>
      </c>
      <c r="E701" s="3" t="s">
        <v>697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27</v>
      </c>
      <c r="D702" s="16">
        <v>27</v>
      </c>
      <c r="E702" s="3" t="s">
        <v>700</v>
      </c>
      <c r="H702" s="19" t="e">
        <f>IF(#REF!&lt;=#REF!,0,1)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28</v>
      </c>
      <c r="D703" s="16">
        <v>28</v>
      </c>
      <c r="E703" s="3" t="s">
        <v>701</v>
      </c>
      <c r="H703" s="19" t="e">
        <f>IF(#REF!&lt;=#REF!,0,1)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29</v>
      </c>
      <c r="D704" s="16">
        <v>29</v>
      </c>
      <c r="E704" s="3" t="s">
        <v>702</v>
      </c>
      <c r="H704" s="19" t="e">
        <f>IF(#REF!&lt;=#REF!,0,1)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30</v>
      </c>
      <c r="D705" s="16">
        <v>30</v>
      </c>
      <c r="E705" s="3" t="s">
        <v>703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31</v>
      </c>
      <c r="D706" s="16">
        <v>31</v>
      </c>
      <c r="E706" s="3" t="s">
        <v>704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32</v>
      </c>
      <c r="D707" s="16">
        <v>32</v>
      </c>
      <c r="E707" s="3" t="s">
        <v>705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33</v>
      </c>
      <c r="D708" s="16">
        <v>33</v>
      </c>
      <c r="E708" s="3" t="s">
        <v>706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34</v>
      </c>
      <c r="D709" s="16">
        <v>34</v>
      </c>
      <c r="E709" s="3" t="s">
        <v>707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35</v>
      </c>
      <c r="D710" s="16">
        <v>35</v>
      </c>
      <c r="E710" s="3" t="s">
        <v>708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36</v>
      </c>
      <c r="D711" s="16">
        <v>36</v>
      </c>
      <c r="E711" s="3" t="s">
        <v>709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37</v>
      </c>
      <c r="D712" s="16">
        <v>37</v>
      </c>
      <c r="E712" s="3" t="s">
        <v>710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38</v>
      </c>
      <c r="D713" s="16">
        <v>38</v>
      </c>
      <c r="E713" s="3" t="s">
        <v>711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39</v>
      </c>
      <c r="D714" s="16">
        <v>39</v>
      </c>
      <c r="E714" s="3" t="s">
        <v>712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40</v>
      </c>
      <c r="D715" s="16">
        <v>40</v>
      </c>
      <c r="E715" s="3" t="s">
        <v>713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41</v>
      </c>
      <c r="D716" s="16">
        <v>41</v>
      </c>
      <c r="E716" s="3" t="s">
        <v>699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42</v>
      </c>
      <c r="D717" s="16">
        <v>42</v>
      </c>
      <c r="E717" s="3" t="s">
        <v>698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43</v>
      </c>
      <c r="D718" s="16">
        <v>43</v>
      </c>
      <c r="E718" s="3" t="s">
        <v>714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44</v>
      </c>
      <c r="D719" s="16">
        <v>44</v>
      </c>
      <c r="E719" s="3" t="s">
        <v>715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45</v>
      </c>
      <c r="D720" s="16">
        <v>45</v>
      </c>
      <c r="E720" s="3" t="s">
        <v>716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46</v>
      </c>
      <c r="D721" s="16">
        <v>46</v>
      </c>
      <c r="E721" s="3" t="s">
        <v>728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47</v>
      </c>
      <c r="D722" s="16">
        <v>47</v>
      </c>
      <c r="E722" s="3" t="s">
        <v>729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48</v>
      </c>
      <c r="D723" s="16">
        <v>48</v>
      </c>
      <c r="E723" s="3" t="s">
        <v>730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49</v>
      </c>
      <c r="D724" s="16">
        <v>49</v>
      </c>
      <c r="E724" s="3" t="s">
        <v>731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50</v>
      </c>
      <c r="D725" s="16">
        <v>50</v>
      </c>
      <c r="E725" s="3" t="s">
        <v>732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51</v>
      </c>
      <c r="D726" s="16">
        <v>51</v>
      </c>
      <c r="E726" s="3" t="s">
        <v>733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52</v>
      </c>
      <c r="D727" s="16">
        <v>52</v>
      </c>
      <c r="E727" s="3" t="s">
        <v>734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53</v>
      </c>
      <c r="D728" s="16">
        <v>53</v>
      </c>
      <c r="E728" s="3" t="s">
        <v>735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54</v>
      </c>
      <c r="D729" s="16">
        <v>54</v>
      </c>
      <c r="E729" s="3" t="s">
        <v>736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55</v>
      </c>
      <c r="D730" s="16">
        <v>55</v>
      </c>
      <c r="E730" s="3" t="s">
        <v>737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56</v>
      </c>
      <c r="D731" s="16">
        <v>56</v>
      </c>
      <c r="E731" s="3" t="s">
        <v>738</v>
      </c>
      <c r="H731" s="19" t="e">
        <f>IF(#REF!&lt;=#REF!,0,1)</f>
        <v>#REF!</v>
      </c>
    </row>
    <row r="732" spans="1:8" ht="12.75">
      <c r="A732" s="18" t="e">
        <f t="shared" si="6"/>
        <v>#REF!</v>
      </c>
      <c r="B732" s="18">
        <v>22</v>
      </c>
      <c r="C732" s="18">
        <v>0</v>
      </c>
      <c r="D732" s="18">
        <v>0</v>
      </c>
      <c r="E732" s="18" t="e">
        <f>CONCATENATE("Количество ошибок в разделе 22: ",H732)</f>
        <v>#REF!</v>
      </c>
      <c r="F732" s="18"/>
      <c r="G732" s="18"/>
      <c r="H732" s="20" t="e">
        <f>SUM(H733:H738)</f>
        <v>#REF!</v>
      </c>
    </row>
    <row r="733" spans="1:8" ht="12.75">
      <c r="A733" s="16" t="e">
        <f t="shared" si="6"/>
        <v>#REF!</v>
      </c>
      <c r="B733" s="16">
        <v>22</v>
      </c>
      <c r="C733" s="16">
        <v>1</v>
      </c>
      <c r="D733" s="16">
        <v>1</v>
      </c>
      <c r="E733" s="3" t="s">
        <v>739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22</v>
      </c>
      <c r="C734" s="16">
        <v>2</v>
      </c>
      <c r="D734" s="16">
        <v>2</v>
      </c>
      <c r="E734" s="3" t="s">
        <v>740</v>
      </c>
      <c r="H734" s="19" t="e">
        <f>IF(#REF!&lt;=#REF!,0,1)</f>
        <v>#REF!</v>
      </c>
    </row>
    <row r="735" spans="1:8" ht="12.75">
      <c r="A735" s="16" t="e">
        <f t="shared" si="6"/>
        <v>#REF!</v>
      </c>
      <c r="B735" s="16">
        <v>22</v>
      </c>
      <c r="C735" s="16">
        <v>3</v>
      </c>
      <c r="D735" s="16">
        <v>3</v>
      </c>
      <c r="E735" s="3" t="s">
        <v>741</v>
      </c>
      <c r="H735" s="19" t="e">
        <f>IF(#REF!&lt;=#REF!,0,1)</f>
        <v>#REF!</v>
      </c>
    </row>
    <row r="736" spans="1:8" ht="12.75">
      <c r="A736" s="16" t="e">
        <f t="shared" si="6"/>
        <v>#REF!</v>
      </c>
      <c r="B736" s="16">
        <v>22</v>
      </c>
      <c r="C736" s="16">
        <v>4</v>
      </c>
      <c r="D736" s="16">
        <v>4</v>
      </c>
      <c r="E736" s="3" t="s">
        <v>742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5</v>
      </c>
      <c r="D737" s="16">
        <v>5</v>
      </c>
      <c r="E737" s="3" t="s">
        <v>743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6</v>
      </c>
      <c r="D738" s="16">
        <v>6</v>
      </c>
      <c r="E738" s="3" t="s">
        <v>744</v>
      </c>
      <c r="H738" s="19" t="e">
        <f>IF(#REF!&lt;=#REF!,0,1)</f>
        <v>#REF!</v>
      </c>
    </row>
    <row r="739" spans="1:8" ht="12.75">
      <c r="A739" s="18" t="e">
        <f t="shared" si="6"/>
        <v>#REF!</v>
      </c>
      <c r="B739" s="18">
        <v>23</v>
      </c>
      <c r="C739" s="18">
        <v>0</v>
      </c>
      <c r="D739" s="18">
        <v>0</v>
      </c>
      <c r="E739" s="18" t="e">
        <f>CONCATENATE("Межраздельный контроль - количество ошибок: ",H739)</f>
        <v>#REF!</v>
      </c>
      <c r="F739" s="18"/>
      <c r="G739" s="18"/>
      <c r="H739" s="20" t="e">
        <f>SUM(H740:H820)</f>
        <v>#REF!</v>
      </c>
    </row>
    <row r="740" spans="1:8" ht="12.75">
      <c r="A740" s="16" t="e">
        <f t="shared" si="6"/>
        <v>#REF!</v>
      </c>
      <c r="B740" s="16">
        <v>23</v>
      </c>
      <c r="C740" s="16">
        <v>1</v>
      </c>
      <c r="D740" s="16">
        <v>1</v>
      </c>
      <c r="E740" s="3" t="s">
        <v>745</v>
      </c>
      <c r="H740" s="19" t="e">
        <f>IF(#REF!=SUM(#REF!,#REF!,#REF!),0,1)</f>
        <v>#REF!</v>
      </c>
    </row>
    <row r="741" spans="1:8" ht="12.75">
      <c r="A741" s="16" t="e">
        <f t="shared" si="6"/>
        <v>#REF!</v>
      </c>
      <c r="B741" s="16">
        <v>23</v>
      </c>
      <c r="C741" s="16">
        <v>2</v>
      </c>
      <c r="D741" s="16">
        <v>2</v>
      </c>
      <c r="E741" s="3" t="s">
        <v>758</v>
      </c>
      <c r="H741" s="19" t="e">
        <f>IF(SUM(#REF!)=SUM(#REF!,#REF!,#REF!),0,1)</f>
        <v>#REF!</v>
      </c>
    </row>
    <row r="742" spans="1:8" ht="12.75">
      <c r="A742" s="16" t="e">
        <f t="shared" si="6"/>
        <v>#REF!</v>
      </c>
      <c r="B742" s="16">
        <v>23</v>
      </c>
      <c r="C742" s="16">
        <v>3</v>
      </c>
      <c r="D742" s="16">
        <v>3</v>
      </c>
      <c r="E742" s="3" t="s">
        <v>759</v>
      </c>
      <c r="H742" s="19" t="e">
        <f>IF(#REF!=SUM(#REF!,#REF!,#REF!),0,1)</f>
        <v>#REF!</v>
      </c>
    </row>
    <row r="743" spans="1:8" ht="12.75">
      <c r="A743" s="16" t="e">
        <f t="shared" si="6"/>
        <v>#REF!</v>
      </c>
      <c r="B743" s="16">
        <v>23</v>
      </c>
      <c r="C743" s="16">
        <v>4</v>
      </c>
      <c r="D743" s="16">
        <v>4</v>
      </c>
      <c r="E743" s="3" t="s">
        <v>760</v>
      </c>
      <c r="H743" s="19" t="e">
        <f>IF(#REF!=SUM(#REF!,#REF!,#REF!),0,1)</f>
        <v>#REF!</v>
      </c>
    </row>
    <row r="744" spans="1:8" ht="12.75">
      <c r="A744" s="16" t="e">
        <f t="shared" si="6"/>
        <v>#REF!</v>
      </c>
      <c r="B744" s="16">
        <v>23</v>
      </c>
      <c r="C744" s="16">
        <v>5</v>
      </c>
      <c r="D744" s="16">
        <v>5</v>
      </c>
      <c r="E744" s="3" t="s">
        <v>761</v>
      </c>
      <c r="H744" s="19" t="e">
        <f>IF(#REF!=SUM(#REF!,#REF!,#REF!),0,1)</f>
        <v>#REF!</v>
      </c>
    </row>
    <row r="745" spans="1:8" ht="12.75">
      <c r="A745" s="16" t="e">
        <f t="shared" si="6"/>
        <v>#REF!</v>
      </c>
      <c r="B745" s="16">
        <v>23</v>
      </c>
      <c r="C745" s="16">
        <v>6</v>
      </c>
      <c r="D745" s="16">
        <v>6</v>
      </c>
      <c r="E745" s="3" t="s">
        <v>762</v>
      </c>
      <c r="H745" s="19" t="e">
        <f>IF(SUM(#REF!)=SUM(#REF!,#REF!,#REF!),0,1)</f>
        <v>#REF!</v>
      </c>
    </row>
    <row r="746" spans="1:8" ht="12.75">
      <c r="A746" s="16" t="e">
        <f t="shared" si="6"/>
        <v>#REF!</v>
      </c>
      <c r="B746" s="16">
        <v>23</v>
      </c>
      <c r="C746" s="16">
        <v>7</v>
      </c>
      <c r="D746" s="16">
        <v>7</v>
      </c>
      <c r="E746" s="3" t="s">
        <v>763</v>
      </c>
      <c r="H746" s="19" t="e">
        <f>IF(SUM(#REF!)=SUM(#REF!,#REF!,#REF!),0,1)</f>
        <v>#REF!</v>
      </c>
    </row>
    <row r="747" spans="1:8" ht="12.75">
      <c r="A747" s="16" t="e">
        <f t="shared" si="6"/>
        <v>#REF!</v>
      </c>
      <c r="B747" s="16">
        <v>23</v>
      </c>
      <c r="C747" s="16">
        <v>8</v>
      </c>
      <c r="D747" s="16">
        <v>8</v>
      </c>
      <c r="E747" s="3" t="s">
        <v>764</v>
      </c>
      <c r="H747" s="19" t="e">
        <f>IF(#REF!=SUM(#REF!,#REF!,#REF!),0,1)</f>
        <v>#REF!</v>
      </c>
    </row>
    <row r="748" spans="1:8" ht="12.75">
      <c r="A748" s="16" t="e">
        <f t="shared" si="6"/>
        <v>#REF!</v>
      </c>
      <c r="B748" s="16">
        <v>23</v>
      </c>
      <c r="C748" s="16">
        <v>9</v>
      </c>
      <c r="D748" s="16">
        <v>9</v>
      </c>
      <c r="E748" s="3" t="s">
        <v>765</v>
      </c>
      <c r="H748" s="19" t="e">
        <f>IF(#REF!&lt;=SUM(#REF!),0,1)</f>
        <v>#REF!</v>
      </c>
    </row>
    <row r="749" spans="1:8" ht="12.75">
      <c r="A749" s="16" t="e">
        <f t="shared" si="6"/>
        <v>#REF!</v>
      </c>
      <c r="B749" s="16">
        <v>23</v>
      </c>
      <c r="C749" s="16">
        <v>10</v>
      </c>
      <c r="D749" s="16">
        <v>10</v>
      </c>
      <c r="E749" s="3" t="s">
        <v>766</v>
      </c>
      <c r="H749" s="19" t="e">
        <f>IF(#REF!&lt;=SUM(#REF!),0,1)</f>
        <v>#REF!</v>
      </c>
    </row>
    <row r="750" spans="1:8" ht="12.75">
      <c r="A750" s="16" t="e">
        <f t="shared" si="6"/>
        <v>#REF!</v>
      </c>
      <c r="B750" s="16">
        <v>23</v>
      </c>
      <c r="C750" s="16">
        <v>11</v>
      </c>
      <c r="D750" s="16">
        <v>11</v>
      </c>
      <c r="E750" s="3" t="s">
        <v>767</v>
      </c>
      <c r="H750" s="19" t="e">
        <f>IF(#REF!&lt;=SUM(#REF!),0,1)</f>
        <v>#REF!</v>
      </c>
    </row>
    <row r="751" spans="1:8" ht="12.75">
      <c r="A751" s="16" t="e">
        <f t="shared" si="6"/>
        <v>#REF!</v>
      </c>
      <c r="B751" s="16">
        <v>23</v>
      </c>
      <c r="C751" s="16">
        <v>12</v>
      </c>
      <c r="D751" s="16">
        <v>12</v>
      </c>
      <c r="E751" s="3" t="s">
        <v>768</v>
      </c>
      <c r="H751" s="19" t="e">
        <f>IF(#REF!&gt;=#REF!,0,1)</f>
        <v>#REF!</v>
      </c>
    </row>
    <row r="752" spans="1:8" ht="12.75">
      <c r="A752" s="16" t="e">
        <f t="shared" si="6"/>
        <v>#REF!</v>
      </c>
      <c r="B752" s="16">
        <v>23</v>
      </c>
      <c r="C752" s="16">
        <v>13</v>
      </c>
      <c r="D752" s="16">
        <v>13</v>
      </c>
      <c r="E752" s="3" t="s">
        <v>769</v>
      </c>
      <c r="H752" s="19" t="e">
        <f>IF(#REF!&lt;=SUM(#REF!,#REF!,#REF!,#REF!,#REF!,#REF!,#REF!,#REF!),0,1)</f>
        <v>#REF!</v>
      </c>
    </row>
    <row r="753" spans="1:8" ht="12.75">
      <c r="A753" s="16" t="e">
        <f t="shared" si="6"/>
        <v>#REF!</v>
      </c>
      <c r="B753" s="16">
        <v>23</v>
      </c>
      <c r="C753" s="16">
        <v>14</v>
      </c>
      <c r="D753" s="16">
        <v>14</v>
      </c>
      <c r="E753" s="3" t="s">
        <v>770</v>
      </c>
      <c r="H753" s="19" t="e">
        <f>IF(#REF!&lt;=SUM(#REF!,#REF!,#REF!,#REF!,#REF!,#REF!,#REF!,#REF!),0,1)</f>
        <v>#REF!</v>
      </c>
    </row>
    <row r="754" spans="1:8" ht="12.75">
      <c r="A754" s="16" t="e">
        <f t="shared" si="6"/>
        <v>#REF!</v>
      </c>
      <c r="B754" s="16">
        <v>23</v>
      </c>
      <c r="C754" s="16">
        <v>15</v>
      </c>
      <c r="D754" s="16">
        <v>15</v>
      </c>
      <c r="E754" s="3" t="s">
        <v>771</v>
      </c>
      <c r="H754" s="19" t="e">
        <f>IF(#REF!&lt;=SUM(#REF!,#REF!,#REF!,#REF!,#REF!,#REF!,#REF!,#REF!),0,1)</f>
        <v>#REF!</v>
      </c>
    </row>
    <row r="755" spans="1:8" ht="12.75">
      <c r="A755" s="16" t="e">
        <f t="shared" si="6"/>
        <v>#REF!</v>
      </c>
      <c r="B755" s="16">
        <v>23</v>
      </c>
      <c r="C755" s="16">
        <v>16</v>
      </c>
      <c r="D755" s="16">
        <v>16</v>
      </c>
      <c r="E755" s="3" t="s">
        <v>772</v>
      </c>
      <c r="H755" s="19" t="e">
        <f>IF(#REF!&lt;=SUM(#REF!,#REF!,#REF!,#REF!,#REF!,#REF!,#REF!,#REF!),0,1)</f>
        <v>#REF!</v>
      </c>
    </row>
    <row r="756" spans="1:8" ht="12.75">
      <c r="A756" s="16" t="e">
        <f>P_3</f>
        <v>#REF!</v>
      </c>
      <c r="B756" s="16">
        <v>23</v>
      </c>
      <c r="C756" s="16">
        <v>17</v>
      </c>
      <c r="D756" s="16">
        <v>17</v>
      </c>
      <c r="E756" s="3" t="s">
        <v>784</v>
      </c>
      <c r="H756" s="19" t="e">
        <f>IF(#REF!=#REF!,0,1)</f>
        <v>#REF!</v>
      </c>
    </row>
    <row r="757" spans="1:8" ht="12.75">
      <c r="A757" s="16" t="e">
        <f>P_3</f>
        <v>#REF!</v>
      </c>
      <c r="B757" s="16">
        <v>23</v>
      </c>
      <c r="C757" s="16">
        <v>18</v>
      </c>
      <c r="D757" s="16">
        <v>18</v>
      </c>
      <c r="E757" s="3" t="s">
        <v>785</v>
      </c>
      <c r="H757" s="19" t="e">
        <f>IF(#REF!=#REF!,0,1)</f>
        <v>#REF!</v>
      </c>
    </row>
    <row r="758" spans="1:8" ht="12.75">
      <c r="A758" s="16" t="e">
        <f>P_3</f>
        <v>#REF!</v>
      </c>
      <c r="B758" s="16">
        <v>23</v>
      </c>
      <c r="C758" s="16">
        <v>19</v>
      </c>
      <c r="D758" s="16">
        <v>19</v>
      </c>
      <c r="E758" s="3" t="s">
        <v>786</v>
      </c>
      <c r="H758" s="19" t="e">
        <f>IF(#REF!=#REF!,0,1)</f>
        <v>#REF!</v>
      </c>
    </row>
    <row r="759" spans="1:8" ht="12.75">
      <c r="A759" s="16" t="e">
        <f aca="true" t="shared" si="7" ref="A759:A822">P_3</f>
        <v>#REF!</v>
      </c>
      <c r="B759" s="16">
        <v>23</v>
      </c>
      <c r="C759" s="16">
        <v>20</v>
      </c>
      <c r="D759" s="16">
        <v>20</v>
      </c>
      <c r="E759" s="3" t="s">
        <v>787</v>
      </c>
      <c r="H759" s="19" t="e">
        <f>IF(#REF!=SUM(#REF!),0,1)</f>
        <v>#REF!</v>
      </c>
    </row>
    <row r="760" spans="1:8" ht="12.75">
      <c r="A760" s="16" t="e">
        <f t="shared" si="7"/>
        <v>#REF!</v>
      </c>
      <c r="B760" s="16">
        <v>23</v>
      </c>
      <c r="C760" s="16">
        <v>21</v>
      </c>
      <c r="D760" s="16">
        <v>21</v>
      </c>
      <c r="E760" s="3" t="s">
        <v>788</v>
      </c>
      <c r="H760" s="19" t="e">
        <f>IF(#REF!=#REF!,0,1)</f>
        <v>#REF!</v>
      </c>
    </row>
    <row r="761" spans="1:8" ht="12.75">
      <c r="A761" s="16" t="e">
        <f t="shared" si="7"/>
        <v>#REF!</v>
      </c>
      <c r="B761" s="16">
        <v>23</v>
      </c>
      <c r="C761" s="16">
        <v>22</v>
      </c>
      <c r="D761" s="16">
        <v>22</v>
      </c>
      <c r="E761" s="3" t="s">
        <v>789</v>
      </c>
      <c r="H761" s="19" t="e">
        <f>IF(#REF!=SUM(#REF!),0,1)</f>
        <v>#REF!</v>
      </c>
    </row>
    <row r="762" spans="1:8" ht="12.75">
      <c r="A762" s="16" t="e">
        <f t="shared" si="7"/>
        <v>#REF!</v>
      </c>
      <c r="B762" s="16">
        <v>23</v>
      </c>
      <c r="C762" s="16">
        <v>23</v>
      </c>
      <c r="D762" s="16">
        <v>23</v>
      </c>
      <c r="E762" s="3" t="s">
        <v>790</v>
      </c>
      <c r="H762" s="19" t="e">
        <f>IF(#REF!&lt;=SUM(#REF!,#REF!,#REF!,#REF!,#REF!,#REF!,#REF!,#REF!),0,1)</f>
        <v>#REF!</v>
      </c>
    </row>
    <row r="763" spans="1:8" ht="12.75">
      <c r="A763" s="16" t="e">
        <f t="shared" si="7"/>
        <v>#REF!</v>
      </c>
      <c r="B763" s="16">
        <v>23</v>
      </c>
      <c r="C763" s="16">
        <v>24</v>
      </c>
      <c r="D763" s="16">
        <v>24</v>
      </c>
      <c r="E763" s="3" t="s">
        <v>791</v>
      </c>
      <c r="H763" s="19" t="e">
        <f>IF(#REF!&lt;=SUM(#REF!,#REF!,#REF!,#REF!,#REF!,#REF!,#REF!,#REF!,#REF!),0,1)</f>
        <v>#REF!</v>
      </c>
    </row>
    <row r="764" spans="1:8" ht="12.75">
      <c r="A764" s="16" t="e">
        <f t="shared" si="7"/>
        <v>#REF!</v>
      </c>
      <c r="B764" s="16">
        <v>23</v>
      </c>
      <c r="C764" s="16">
        <v>25</v>
      </c>
      <c r="D764" s="16">
        <v>25</v>
      </c>
      <c r="E764" s="3" t="s">
        <v>792</v>
      </c>
      <c r="H764" s="19" t="e">
        <f>IF(Сведения!P38&lt;=SUM(#REF!,#REF!,#REF!,#REF!,#REF!,#REF!,#REF!,#REF!,#REF!),0,1)</f>
        <v>#REF!</v>
      </c>
    </row>
    <row r="765" spans="1:8" ht="12.75">
      <c r="A765" s="16" t="e">
        <f t="shared" si="7"/>
        <v>#REF!</v>
      </c>
      <c r="B765" s="16">
        <v>23</v>
      </c>
      <c r="C765" s="16">
        <v>26</v>
      </c>
      <c r="D765" s="16">
        <v>26</v>
      </c>
      <c r="E765" s="3" t="s">
        <v>793</v>
      </c>
      <c r="H765" s="19" t="e">
        <f>IF(#REF!=#REF!,0,1)</f>
        <v>#REF!</v>
      </c>
    </row>
    <row r="766" spans="1:8" ht="12.75">
      <c r="A766" s="16" t="e">
        <f t="shared" si="7"/>
        <v>#REF!</v>
      </c>
      <c r="B766" s="16">
        <v>23</v>
      </c>
      <c r="C766" s="16">
        <v>27</v>
      </c>
      <c r="D766" s="16">
        <v>27</v>
      </c>
      <c r="E766" s="3" t="s">
        <v>794</v>
      </c>
      <c r="H766" s="19" t="e">
        <f>IF(#REF!=#REF!,0,1)</f>
        <v>#REF!</v>
      </c>
    </row>
    <row r="767" spans="1:8" ht="12.75">
      <c r="A767" s="16" t="e">
        <f t="shared" si="7"/>
        <v>#REF!</v>
      </c>
      <c r="B767" s="16">
        <v>23</v>
      </c>
      <c r="C767" s="16">
        <v>28</v>
      </c>
      <c r="D767" s="16">
        <v>28</v>
      </c>
      <c r="E767" s="3" t="s">
        <v>795</v>
      </c>
      <c r="H767" s="19" t="e">
        <f>IF(#REF!&lt;=#REF!,0,1)</f>
        <v>#REF!</v>
      </c>
    </row>
    <row r="768" spans="1:8" ht="12.75">
      <c r="A768" s="16" t="e">
        <f t="shared" si="7"/>
        <v>#REF!</v>
      </c>
      <c r="B768" s="16">
        <v>23</v>
      </c>
      <c r="C768" s="16">
        <v>29</v>
      </c>
      <c r="D768" s="16">
        <v>29</v>
      </c>
      <c r="E768" s="3" t="s">
        <v>796</v>
      </c>
      <c r="H768" s="19" t="e">
        <f>IF(#REF!&lt;=#REF!,0,1)</f>
        <v>#REF!</v>
      </c>
    </row>
    <row r="769" spans="1:8" ht="12.75">
      <c r="A769" s="16" t="e">
        <f t="shared" si="7"/>
        <v>#REF!</v>
      </c>
      <c r="B769" s="16">
        <v>23</v>
      </c>
      <c r="C769" s="16">
        <v>30</v>
      </c>
      <c r="D769" s="16">
        <v>30</v>
      </c>
      <c r="E769" s="3" t="s">
        <v>797</v>
      </c>
      <c r="H769" s="19" t="e">
        <f>IF(#REF!&lt;=#REF!,0,1)</f>
        <v>#REF!</v>
      </c>
    </row>
    <row r="770" spans="1:8" ht="12.75">
      <c r="A770" s="16" t="e">
        <f t="shared" si="7"/>
        <v>#REF!</v>
      </c>
      <c r="B770" s="16">
        <v>23</v>
      </c>
      <c r="C770" s="16">
        <v>31</v>
      </c>
      <c r="D770" s="16">
        <v>31</v>
      </c>
      <c r="E770" s="3" t="s">
        <v>823</v>
      </c>
      <c r="H770" s="19" t="e">
        <f>IF(#REF!=SUM(#REF!,#REF!,#REF!,#REF!,#REF!,#REF!,#REF!,#REF!),0,1)</f>
        <v>#REF!</v>
      </c>
    </row>
    <row r="771" spans="1:8" ht="12.75">
      <c r="A771" s="16" t="e">
        <f t="shared" si="7"/>
        <v>#REF!</v>
      </c>
      <c r="B771" s="16">
        <v>23</v>
      </c>
      <c r="C771" s="16">
        <v>32</v>
      </c>
      <c r="D771" s="16">
        <v>32</v>
      </c>
      <c r="E771" s="3" t="s">
        <v>824</v>
      </c>
      <c r="H771" s="19" t="e">
        <f>IF(#REF!=SUM(#REF!,#REF!,#REF!,#REF!,#REF!,#REF!,#REF!,#REF!),0,1)</f>
        <v>#REF!</v>
      </c>
    </row>
    <row r="772" spans="1:8" ht="12.75">
      <c r="A772" s="16" t="e">
        <f t="shared" si="7"/>
        <v>#REF!</v>
      </c>
      <c r="B772" s="16">
        <v>23</v>
      </c>
      <c r="C772" s="16">
        <v>33</v>
      </c>
      <c r="D772" s="16">
        <v>33</v>
      </c>
      <c r="E772" s="3" t="s">
        <v>825</v>
      </c>
      <c r="H772" s="19" t="e">
        <f>IF(#REF!=SUM(#REF!,#REF!,#REF!,#REF!,#REF!,#REF!,#REF!,#REF!),0,1)</f>
        <v>#REF!</v>
      </c>
    </row>
    <row r="773" spans="1:8" ht="12.75">
      <c r="A773" s="16" t="e">
        <f t="shared" si="7"/>
        <v>#REF!</v>
      </c>
      <c r="B773" s="16">
        <v>23</v>
      </c>
      <c r="C773" s="16">
        <v>34</v>
      </c>
      <c r="D773" s="16">
        <v>34</v>
      </c>
      <c r="E773" s="3" t="s">
        <v>826</v>
      </c>
      <c r="H773" s="19" t="e">
        <f>IF(#REF!=SUM(#REF!,#REF!,#REF!,#REF!,#REF!,#REF!,#REF!,#REF!),0,1)</f>
        <v>#REF!</v>
      </c>
    </row>
    <row r="774" spans="1:8" ht="12.75">
      <c r="A774" s="16" t="e">
        <f t="shared" si="7"/>
        <v>#REF!</v>
      </c>
      <c r="B774" s="16">
        <v>23</v>
      </c>
      <c r="C774" s="16">
        <v>35</v>
      </c>
      <c r="D774" s="16">
        <v>35</v>
      </c>
      <c r="E774" s="3" t="s">
        <v>827</v>
      </c>
      <c r="H774" s="19" t="e">
        <f>IF(#REF!=SUM(#REF!,#REF!,#REF!,#REF!,#REF!,#REF!,#REF!,#REF!),0,1)</f>
        <v>#REF!</v>
      </c>
    </row>
    <row r="775" spans="1:8" ht="12.75">
      <c r="A775" s="16" t="e">
        <f t="shared" si="7"/>
        <v>#REF!</v>
      </c>
      <c r="B775" s="16">
        <v>23</v>
      </c>
      <c r="C775" s="16">
        <v>36</v>
      </c>
      <c r="D775" s="16">
        <v>36</v>
      </c>
      <c r="E775" s="3" t="s">
        <v>828</v>
      </c>
      <c r="H775" s="19" t="e">
        <f>IF(#REF!=SUM(#REF!,#REF!,#REF!,#REF!,#REF!,#REF!,#REF!,#REF!),0,1)</f>
        <v>#REF!</v>
      </c>
    </row>
    <row r="776" spans="1:8" ht="12.75">
      <c r="A776" s="16" t="e">
        <f t="shared" si="7"/>
        <v>#REF!</v>
      </c>
      <c r="B776" s="16">
        <v>23</v>
      </c>
      <c r="C776" s="16">
        <v>37</v>
      </c>
      <c r="D776" s="16">
        <v>37</v>
      </c>
      <c r="E776" s="3" t="s">
        <v>829</v>
      </c>
      <c r="H776" s="19" t="e">
        <f>IF(#REF!=SUM(#REF!,#REF!,#REF!,#REF!,#REF!,#REF!,#REF!,#REF!),0,1)</f>
        <v>#REF!</v>
      </c>
    </row>
    <row r="777" spans="1:8" ht="12.75">
      <c r="A777" s="16" t="e">
        <f t="shared" si="7"/>
        <v>#REF!</v>
      </c>
      <c r="B777" s="16">
        <v>23</v>
      </c>
      <c r="C777" s="16">
        <v>38</v>
      </c>
      <c r="D777" s="16">
        <v>38</v>
      </c>
      <c r="E777" s="3" t="s">
        <v>830</v>
      </c>
      <c r="H777" s="19" t="e">
        <f>IF(#REF!=SUM(#REF!,#REF!,#REF!,#REF!,#REF!,#REF!,#REF!,#REF!),0,1)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39</v>
      </c>
      <c r="D778" s="16">
        <v>39</v>
      </c>
      <c r="E778" s="3" t="s">
        <v>831</v>
      </c>
      <c r="H778" s="19" t="e">
        <f>IF(#REF!=SUM(#REF!,#REF!,#REF!,#REF!,#REF!,#REF!,#REF!,#REF!),0,1)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40</v>
      </c>
      <c r="D779" s="16">
        <v>40</v>
      </c>
      <c r="E779" s="3" t="s">
        <v>861</v>
      </c>
      <c r="H779" s="19" t="e">
        <f>IF(#REF!=SUM(#REF!,#REF!,#REF!,#REF!,#REF!,#REF!,#REF!,#REF!),0,1)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41</v>
      </c>
      <c r="D780" s="16">
        <v>41</v>
      </c>
      <c r="E780" s="3" t="s">
        <v>862</v>
      </c>
      <c r="H780" s="19" t="e">
        <f>IF(#REF!=SUM(#REF!,#REF!,#REF!,#REF!,#REF!,#REF!,#REF!,#REF!),0,1)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42</v>
      </c>
      <c r="D781" s="16">
        <v>42</v>
      </c>
      <c r="E781" s="3" t="s">
        <v>863</v>
      </c>
      <c r="H781" s="19" t="e">
        <f>IF(#REF!=SUM(#REF!,#REF!,#REF!,#REF!,#REF!,#REF!,#REF!,#REF!),0,1)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43</v>
      </c>
      <c r="D782" s="16">
        <v>43</v>
      </c>
      <c r="E782" s="3" t="s">
        <v>864</v>
      </c>
      <c r="H782" s="19" t="e">
        <f>IF(#REF!=SUM(#REF!,#REF!,#REF!,#REF!,#REF!,#REF!,#REF!,#REF!),0,1)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44</v>
      </c>
      <c r="D783" s="16">
        <v>44</v>
      </c>
      <c r="E783" s="3" t="s">
        <v>865</v>
      </c>
      <c r="H783" s="19" t="e">
        <f>IF(#REF!=SUM(#REF!,#REF!,#REF!,#REF!,#REF!,#REF!,#REF!,#REF!),0,1)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45</v>
      </c>
      <c r="D784" s="16">
        <v>45</v>
      </c>
      <c r="E784" s="3" t="s">
        <v>866</v>
      </c>
      <c r="H784" s="19" t="e">
        <f>IF(#REF!=SUM(#REF!,#REF!,#REF!,#REF!,#REF!,#REF!,#REF!,#REF!),0,1)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46</v>
      </c>
      <c r="D785" s="16">
        <v>46</v>
      </c>
      <c r="E785" s="3" t="s">
        <v>798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47</v>
      </c>
      <c r="D786" s="16">
        <v>47</v>
      </c>
      <c r="E786" s="3" t="s">
        <v>799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48</v>
      </c>
      <c r="D787" s="16">
        <v>48</v>
      </c>
      <c r="E787" s="3" t="s">
        <v>800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49</v>
      </c>
      <c r="D788" s="16">
        <v>49</v>
      </c>
      <c r="E788" s="3" t="s">
        <v>801</v>
      </c>
      <c r="H788" s="19" t="e">
        <f>IF(#REF!&lt;=#REF!,0,1)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50</v>
      </c>
      <c r="D789" s="16">
        <v>50</v>
      </c>
      <c r="E789" s="3" t="s">
        <v>802</v>
      </c>
      <c r="H789" s="19" t="e">
        <f>IF(#REF!&lt;=#REF!,0,1)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51</v>
      </c>
      <c r="D790" s="16">
        <v>51</v>
      </c>
      <c r="E790" s="3" t="s">
        <v>803</v>
      </c>
      <c r="H790" s="19" t="e">
        <f>IF(#REF!&lt;=#REF!,0,1)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52</v>
      </c>
      <c r="D791" s="16">
        <v>52</v>
      </c>
      <c r="E791" s="3" t="s">
        <v>804</v>
      </c>
      <c r="H791" s="19" t="e">
        <f>IF(#REF!&lt;=#REF!,0,1)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53</v>
      </c>
      <c r="D792" s="16">
        <v>53</v>
      </c>
      <c r="E792" s="3" t="s">
        <v>818</v>
      </c>
      <c r="H792" s="19" t="e">
        <f>IF(#REF!&lt;=#REF!,0,1)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54</v>
      </c>
      <c r="D793" s="16">
        <v>54</v>
      </c>
      <c r="E793" s="3" t="s">
        <v>819</v>
      </c>
      <c r="H793" s="19" t="e">
        <f>IF(#REF!&lt;=#REF!,0,1)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55</v>
      </c>
      <c r="D794" s="16">
        <v>55</v>
      </c>
      <c r="E794" s="3" t="s">
        <v>820</v>
      </c>
      <c r="H794" s="19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56</v>
      </c>
      <c r="D795" s="16">
        <v>56</v>
      </c>
      <c r="E795" s="3" t="s">
        <v>821</v>
      </c>
      <c r="H795" s="19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57</v>
      </c>
      <c r="D796" s="16">
        <v>57</v>
      </c>
      <c r="E796" s="3" t="s">
        <v>822</v>
      </c>
      <c r="H796" s="19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58</v>
      </c>
      <c r="D797" s="16">
        <v>58</v>
      </c>
      <c r="E797" s="3" t="s">
        <v>1044</v>
      </c>
      <c r="H797" s="19" t="e">
        <f>IF(#REF!&lt;=#REF!,0,1)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59</v>
      </c>
      <c r="D798" s="16">
        <v>59</v>
      </c>
      <c r="E798" s="3" t="s">
        <v>1045</v>
      </c>
      <c r="H798" s="19" t="e">
        <f>IF(#REF!&lt;=#REF!,0,1)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60</v>
      </c>
      <c r="D799" s="16">
        <v>60</v>
      </c>
      <c r="E799" s="3" t="s">
        <v>1046</v>
      </c>
      <c r="H799" s="19" t="e">
        <f>IF(#REF!&lt;=#REF!,0,1)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61</v>
      </c>
      <c r="D800" s="16">
        <v>61</v>
      </c>
      <c r="E800" s="3" t="s">
        <v>1047</v>
      </c>
      <c r="H800" s="19" t="e">
        <f>IF(#REF!&lt;=#REF!,0,1)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62</v>
      </c>
      <c r="D801" s="16">
        <v>62</v>
      </c>
      <c r="E801" s="3" t="s">
        <v>1048</v>
      </c>
      <c r="H801" s="19" t="e">
        <f>IF(#REF!&lt;=#REF!,0,1)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63</v>
      </c>
      <c r="D802" s="16">
        <v>63</v>
      </c>
      <c r="E802" s="3" t="s">
        <v>1049</v>
      </c>
      <c r="H802" s="19" t="e">
        <f>IF(#REF!&lt;=#REF!,0,1)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64</v>
      </c>
      <c r="D803" s="16">
        <v>64</v>
      </c>
      <c r="E803" s="3" t="s">
        <v>1050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65</v>
      </c>
      <c r="D804" s="16">
        <v>65</v>
      </c>
      <c r="E804" s="3" t="s">
        <v>1051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66</v>
      </c>
      <c r="D805" s="16">
        <v>66</v>
      </c>
      <c r="E805" s="3" t="s">
        <v>1052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67</v>
      </c>
      <c r="D806" s="16">
        <v>67</v>
      </c>
      <c r="E806" s="3" t="s">
        <v>1053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68</v>
      </c>
      <c r="D807" s="16">
        <v>68</v>
      </c>
      <c r="E807" s="3" t="s">
        <v>1054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69</v>
      </c>
      <c r="D808" s="16">
        <v>69</v>
      </c>
      <c r="E808" s="3" t="s">
        <v>1055</v>
      </c>
      <c r="H808" s="19" t="e">
        <f>IF(#REF!&lt;=#REF!,0,1)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70</v>
      </c>
      <c r="D809" s="16">
        <v>70</v>
      </c>
      <c r="E809" s="3" t="s">
        <v>1056</v>
      </c>
      <c r="H809" s="19" t="e">
        <f>IF(#REF!&lt;=#REF!,0,1)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71</v>
      </c>
      <c r="D810" s="16">
        <v>71</v>
      </c>
      <c r="E810" s="3" t="s">
        <v>1057</v>
      </c>
      <c r="H810" s="19" t="e">
        <f>IF(#REF!&lt;=#REF!,0,1)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72</v>
      </c>
      <c r="D811" s="16">
        <v>72</v>
      </c>
      <c r="E811" s="3" t="s">
        <v>1058</v>
      </c>
      <c r="H811" s="19" t="e">
        <f>IF(#REF!&lt;=#REF!,0,1)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73</v>
      </c>
      <c r="D812" s="16">
        <v>73</v>
      </c>
      <c r="E812" s="3" t="s">
        <v>1059</v>
      </c>
      <c r="H812" s="19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74</v>
      </c>
      <c r="D813" s="16">
        <v>74</v>
      </c>
      <c r="E813" s="3" t="s">
        <v>1060</v>
      </c>
      <c r="H813" s="19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75</v>
      </c>
      <c r="D814" s="16">
        <v>75</v>
      </c>
      <c r="E814" s="3" t="s">
        <v>1061</v>
      </c>
      <c r="H814" s="19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76</v>
      </c>
      <c r="D815" s="16">
        <v>76</v>
      </c>
      <c r="E815" s="3" t="s">
        <v>1062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77</v>
      </c>
      <c r="D816" s="16">
        <v>77</v>
      </c>
      <c r="E816" s="3" t="s">
        <v>1063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78</v>
      </c>
      <c r="D817" s="16">
        <v>78</v>
      </c>
      <c r="E817" s="3" t="s">
        <v>1064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79</v>
      </c>
      <c r="D818" s="16">
        <v>79</v>
      </c>
      <c r="E818" s="3" t="s">
        <v>1065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80</v>
      </c>
      <c r="D819" s="16">
        <v>80</v>
      </c>
      <c r="E819" s="3" t="s">
        <v>1066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81</v>
      </c>
      <c r="D820" s="16">
        <v>81</v>
      </c>
      <c r="E820" s="3" t="s">
        <v>1067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82</v>
      </c>
      <c r="D821" s="16">
        <v>82</v>
      </c>
      <c r="E821" s="3" t="s">
        <v>450</v>
      </c>
      <c r="H821" s="19" t="e">
        <f>IF(#REF!=#REF!,0,1)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83</v>
      </c>
      <c r="D822" s="16">
        <v>83</v>
      </c>
      <c r="E822" s="3" t="s">
        <v>451</v>
      </c>
      <c r="H822" s="19" t="e">
        <f>IF(#REF!=#REF!,0,1)</f>
        <v>#REF!</v>
      </c>
    </row>
    <row r="823" spans="1:8" ht="12.75">
      <c r="A823" s="16" t="e">
        <f aca="true" t="shared" si="8" ref="A823:A835">P_3</f>
        <v>#REF!</v>
      </c>
      <c r="B823" s="16">
        <v>23</v>
      </c>
      <c r="C823" s="16">
        <v>84</v>
      </c>
      <c r="D823" s="16">
        <v>84</v>
      </c>
      <c r="E823" s="3" t="s">
        <v>452</v>
      </c>
      <c r="H823" s="19" t="e">
        <f>IF(#REF!=#REF!,0,1)</f>
        <v>#REF!</v>
      </c>
    </row>
    <row r="824" spans="1:8" ht="12.75">
      <c r="A824" s="16" t="e">
        <f t="shared" si="8"/>
        <v>#REF!</v>
      </c>
      <c r="B824" s="16">
        <v>23</v>
      </c>
      <c r="C824" s="16">
        <v>85</v>
      </c>
      <c r="D824" s="16">
        <v>85</v>
      </c>
      <c r="E824" s="3" t="s">
        <v>453</v>
      </c>
      <c r="H824" s="19" t="e">
        <f>IF(#REF!=#REF!,0,1)</f>
        <v>#REF!</v>
      </c>
    </row>
    <row r="825" spans="1:8" ht="12.75">
      <c r="A825" s="16" t="e">
        <f t="shared" si="8"/>
        <v>#REF!</v>
      </c>
      <c r="B825" s="16">
        <v>23</v>
      </c>
      <c r="C825" s="16">
        <v>86</v>
      </c>
      <c r="D825" s="16">
        <v>86</v>
      </c>
      <c r="E825" s="3" t="s">
        <v>454</v>
      </c>
      <c r="H825" s="19" t="e">
        <f>IF(#REF!=#REF!,0,1)</f>
        <v>#REF!</v>
      </c>
    </row>
    <row r="826" spans="1:8" ht="12.75">
      <c r="A826" s="16" t="e">
        <f t="shared" si="8"/>
        <v>#REF!</v>
      </c>
      <c r="B826" s="16">
        <v>23</v>
      </c>
      <c r="C826" s="16">
        <v>87</v>
      </c>
      <c r="D826" s="16">
        <v>87</v>
      </c>
      <c r="E826" s="3" t="s">
        <v>455</v>
      </c>
      <c r="H826" s="19" t="e">
        <f>IF(#REF!=#REF!,0,1)</f>
        <v>#REF!</v>
      </c>
    </row>
    <row r="827" spans="1:8" ht="12.75">
      <c r="A827" s="16" t="e">
        <f t="shared" si="8"/>
        <v>#REF!</v>
      </c>
      <c r="B827" s="16">
        <v>23</v>
      </c>
      <c r="C827" s="16">
        <v>88</v>
      </c>
      <c r="D827" s="16">
        <v>88</v>
      </c>
      <c r="E827" s="3" t="s">
        <v>456</v>
      </c>
      <c r="H827" s="19" t="e">
        <f>IF(#REF!=#REF!,0,1)</f>
        <v>#REF!</v>
      </c>
    </row>
    <row r="828" spans="1:8" ht="12.75">
      <c r="A828" s="16" t="e">
        <f t="shared" si="8"/>
        <v>#REF!</v>
      </c>
      <c r="B828" s="16">
        <v>23</v>
      </c>
      <c r="C828" s="16">
        <v>89</v>
      </c>
      <c r="D828" s="16">
        <v>89</v>
      </c>
      <c r="E828" s="3" t="s">
        <v>457</v>
      </c>
      <c r="H828" s="19" t="e">
        <f>IF(#REF!=#REF!,0,1)</f>
        <v>#REF!</v>
      </c>
    </row>
    <row r="829" spans="1:8" ht="12.75">
      <c r="A829" s="16" t="e">
        <f t="shared" si="8"/>
        <v>#REF!</v>
      </c>
      <c r="B829" s="16">
        <v>23</v>
      </c>
      <c r="C829" s="16">
        <v>90</v>
      </c>
      <c r="D829" s="16">
        <v>90</v>
      </c>
      <c r="E829" s="3" t="s">
        <v>458</v>
      </c>
      <c r="H829" s="19" t="e">
        <f>IF(#REF!=#REF!,0,1)</f>
        <v>#REF!</v>
      </c>
    </row>
    <row r="830" spans="1:8" ht="12.75">
      <c r="A830" s="16" t="e">
        <f t="shared" si="8"/>
        <v>#REF!</v>
      </c>
      <c r="B830" s="16">
        <v>23</v>
      </c>
      <c r="C830" s="16">
        <v>91</v>
      </c>
      <c r="D830" s="16">
        <v>91</v>
      </c>
      <c r="E830" s="3" t="s">
        <v>459</v>
      </c>
      <c r="H830" s="19" t="e">
        <f>IF(#REF!=#REF!,0,1)</f>
        <v>#REF!</v>
      </c>
    </row>
    <row r="831" spans="1:8" ht="12.75">
      <c r="A831" s="16" t="e">
        <f t="shared" si="8"/>
        <v>#REF!</v>
      </c>
      <c r="B831" s="16">
        <v>23</v>
      </c>
      <c r="C831" s="16">
        <v>92</v>
      </c>
      <c r="D831" s="16">
        <v>92</v>
      </c>
      <c r="E831" s="3" t="s">
        <v>460</v>
      </c>
      <c r="H831" s="19" t="e">
        <f>IF(#REF!=#REF!,0,1)</f>
        <v>#REF!</v>
      </c>
    </row>
    <row r="832" spans="1:8" ht="12.75">
      <c r="A832" s="16" t="e">
        <f t="shared" si="8"/>
        <v>#REF!</v>
      </c>
      <c r="B832" s="16">
        <v>23</v>
      </c>
      <c r="C832" s="16">
        <v>93</v>
      </c>
      <c r="D832" s="16">
        <v>93</v>
      </c>
      <c r="E832" s="3" t="s">
        <v>461</v>
      </c>
      <c r="H832" s="19" t="e">
        <f>IF(#REF!=#REF!,0,1)</f>
        <v>#REF!</v>
      </c>
    </row>
    <row r="833" spans="1:8" ht="12.75">
      <c r="A833" s="16" t="e">
        <f t="shared" si="8"/>
        <v>#REF!</v>
      </c>
      <c r="B833" s="16">
        <v>23</v>
      </c>
      <c r="C833" s="16">
        <v>94</v>
      </c>
      <c r="D833" s="16">
        <v>94</v>
      </c>
      <c r="E833" s="3" t="s">
        <v>462</v>
      </c>
      <c r="H833" s="19" t="e">
        <f>IF(#REF!=#REF!,0,1)</f>
        <v>#REF!</v>
      </c>
    </row>
    <row r="834" spans="1:8" ht="12.75">
      <c r="A834" s="16" t="e">
        <f t="shared" si="8"/>
        <v>#REF!</v>
      </c>
      <c r="B834" s="16">
        <v>23</v>
      </c>
      <c r="C834" s="16">
        <v>95</v>
      </c>
      <c r="D834" s="16">
        <v>95</v>
      </c>
      <c r="E834" s="3" t="s">
        <v>463</v>
      </c>
      <c r="H834" s="19" t="e">
        <f>IF(#REF!=#REF!,0,1)</f>
        <v>#REF!</v>
      </c>
    </row>
    <row r="835" spans="1:8" ht="12.75">
      <c r="A835" s="16" t="e">
        <f t="shared" si="8"/>
        <v>#REF!</v>
      </c>
      <c r="B835" s="16">
        <v>23</v>
      </c>
      <c r="C835" s="16">
        <v>96</v>
      </c>
      <c r="D835" s="16">
        <v>96</v>
      </c>
      <c r="E835" s="3" t="s">
        <v>464</v>
      </c>
      <c r="H835" s="19" t="e">
        <f>IF(#REF!=#REF!,0,1)</f>
        <v>#REF!</v>
      </c>
    </row>
    <row r="836" spans="5:8" ht="12.75">
      <c r="E836" s="3"/>
      <c r="H836" s="19"/>
    </row>
    <row r="837" spans="5:8" ht="12.75">
      <c r="E837" s="3"/>
      <c r="H837" s="19"/>
    </row>
    <row r="838" spans="5:8" ht="12.75">
      <c r="E838" s="3"/>
      <c r="H838" s="19"/>
    </row>
    <row r="839" spans="5:8" ht="12.75">
      <c r="E839" s="3"/>
      <c r="H839" s="19"/>
    </row>
    <row r="840" spans="5:8" ht="12.75">
      <c r="E840" s="3"/>
      <c r="H840" s="19"/>
    </row>
    <row r="841" spans="5:8" ht="12.75">
      <c r="E841" s="3"/>
      <c r="H841" s="19"/>
    </row>
    <row r="842" spans="5:8" ht="12.75">
      <c r="E842" s="3"/>
      <c r="H842" s="19"/>
    </row>
    <row r="843" spans="5:8" ht="12.75">
      <c r="E843" s="3"/>
      <c r="H843" s="19"/>
    </row>
    <row r="844" spans="5:8" ht="12.75">
      <c r="E844" s="3"/>
      <c r="H844" s="19"/>
    </row>
    <row r="845" spans="5:8" ht="12.75">
      <c r="E845" s="3"/>
      <c r="H845" s="19"/>
    </row>
    <row r="846" spans="5:8" ht="12.75">
      <c r="E846" s="3"/>
      <c r="H846" s="19"/>
    </row>
    <row r="847" spans="5:8" ht="12.75">
      <c r="E847" s="3"/>
      <c r="H847" s="19"/>
    </row>
    <row r="848" spans="5:8" ht="12.75">
      <c r="E848" s="3"/>
      <c r="H848" s="19"/>
    </row>
    <row r="851" ht="12.75">
      <c r="A851" t="s">
        <v>834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zoomScalePageLayoutView="0" workbookViewId="0" topLeftCell="A1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2</v>
      </c>
      <c r="B2" s="28" t="s">
        <v>422</v>
      </c>
      <c r="C2" s="28" t="s">
        <v>3</v>
      </c>
    </row>
    <row r="3" spans="1:3" ht="12.75">
      <c r="A3" s="28" t="s">
        <v>4</v>
      </c>
      <c r="B3" s="28" t="s">
        <v>423</v>
      </c>
      <c r="C3" s="28" t="s">
        <v>5</v>
      </c>
    </row>
    <row r="4" spans="1:3" ht="12.75">
      <c r="A4" s="28" t="s">
        <v>6</v>
      </c>
      <c r="B4" s="28" t="s">
        <v>424</v>
      </c>
      <c r="C4" s="28" t="s">
        <v>7</v>
      </c>
    </row>
    <row r="5" spans="1:3" ht="12.75">
      <c r="A5" s="28" t="s">
        <v>8</v>
      </c>
      <c r="B5" s="28" t="s">
        <v>425</v>
      </c>
      <c r="C5" s="28" t="s">
        <v>9</v>
      </c>
    </row>
    <row r="6" spans="1:3" ht="12.75">
      <c r="A6" s="28" t="s">
        <v>10</v>
      </c>
      <c r="B6" s="28" t="s">
        <v>426</v>
      </c>
      <c r="C6" s="28" t="s">
        <v>11</v>
      </c>
    </row>
    <row r="7" spans="1:3" ht="12.75">
      <c r="A7" s="28" t="s">
        <v>12</v>
      </c>
      <c r="B7" s="28" t="s">
        <v>427</v>
      </c>
      <c r="C7" s="28" t="s">
        <v>13</v>
      </c>
    </row>
    <row r="8" spans="1:3" ht="12.75">
      <c r="A8" s="28" t="s">
        <v>14</v>
      </c>
      <c r="B8" s="28" t="s">
        <v>428</v>
      </c>
      <c r="C8" s="28" t="s">
        <v>16</v>
      </c>
    </row>
    <row r="9" spans="1:3" ht="12.75">
      <c r="A9" s="28" t="s">
        <v>17</v>
      </c>
      <c r="B9" s="28" t="s">
        <v>429</v>
      </c>
      <c r="C9" s="28" t="s">
        <v>19</v>
      </c>
    </row>
    <row r="10" spans="1:3" ht="12.75">
      <c r="A10" s="28" t="s">
        <v>20</v>
      </c>
      <c r="B10" s="28" t="s">
        <v>430</v>
      </c>
      <c r="C10" s="28" t="s">
        <v>22</v>
      </c>
    </row>
    <row r="11" spans="1:3" ht="12.75">
      <c r="A11" s="28" t="s">
        <v>23</v>
      </c>
      <c r="B11" s="28" t="s">
        <v>15</v>
      </c>
      <c r="C11" s="28" t="s">
        <v>25</v>
      </c>
    </row>
    <row r="12" spans="1:3" ht="12.75">
      <c r="A12" s="28" t="s">
        <v>26</v>
      </c>
      <c r="B12" s="28" t="s">
        <v>18</v>
      </c>
      <c r="C12" s="28" t="s">
        <v>28</v>
      </c>
    </row>
    <row r="13" spans="1:3" ht="12.75">
      <c r="A13" s="28" t="s">
        <v>29</v>
      </c>
      <c r="B13" s="28" t="s">
        <v>21</v>
      </c>
      <c r="C13" s="28" t="s">
        <v>31</v>
      </c>
    </row>
    <row r="14" spans="1:3" ht="12.75">
      <c r="A14" s="28" t="s">
        <v>32</v>
      </c>
      <c r="B14" s="28" t="s">
        <v>24</v>
      </c>
      <c r="C14" s="28" t="s">
        <v>34</v>
      </c>
    </row>
    <row r="15" spans="1:3" ht="12.75">
      <c r="A15" s="28" t="s">
        <v>35</v>
      </c>
      <c r="B15" s="28" t="s">
        <v>27</v>
      </c>
      <c r="C15" s="28" t="s">
        <v>37</v>
      </c>
    </row>
    <row r="16" spans="1:3" ht="12.75">
      <c r="A16" s="28" t="s">
        <v>39</v>
      </c>
      <c r="B16" s="28" t="s">
        <v>38</v>
      </c>
      <c r="C16" s="28" t="s">
        <v>41</v>
      </c>
    </row>
    <row r="17" spans="1:3" ht="12.75">
      <c r="A17" s="28" t="s">
        <v>42</v>
      </c>
      <c r="B17" s="28" t="s">
        <v>30</v>
      </c>
      <c r="C17" s="28" t="s">
        <v>44</v>
      </c>
    </row>
    <row r="18" spans="1:3" ht="12.75">
      <c r="A18" s="28" t="s">
        <v>45</v>
      </c>
      <c r="B18" s="28" t="s">
        <v>33</v>
      </c>
      <c r="C18" s="28" t="s">
        <v>47</v>
      </c>
    </row>
    <row r="19" spans="1:3" ht="12.75">
      <c r="A19" s="28" t="s">
        <v>48</v>
      </c>
      <c r="B19" s="28" t="s">
        <v>36</v>
      </c>
      <c r="C19" s="28" t="s">
        <v>50</v>
      </c>
    </row>
    <row r="20" spans="1:3" ht="12.75">
      <c r="A20" s="28" t="s">
        <v>51</v>
      </c>
      <c r="B20" s="28" t="s">
        <v>40</v>
      </c>
      <c r="C20" s="28" t="s">
        <v>53</v>
      </c>
    </row>
    <row r="21" spans="1:3" ht="12.75">
      <c r="A21" s="28" t="s">
        <v>54</v>
      </c>
      <c r="B21" s="28" t="s">
        <v>46</v>
      </c>
      <c r="C21" s="28" t="s">
        <v>56</v>
      </c>
    </row>
    <row r="22" spans="1:3" ht="12.75">
      <c r="A22" s="28" t="s">
        <v>57</v>
      </c>
      <c r="B22" s="28" t="s">
        <v>43</v>
      </c>
      <c r="C22" s="28" t="s">
        <v>59</v>
      </c>
    </row>
    <row r="23" spans="1:3" ht="12.75">
      <c r="A23" s="28" t="s">
        <v>60</v>
      </c>
      <c r="B23" s="28" t="s">
        <v>55</v>
      </c>
      <c r="C23" s="28" t="s">
        <v>62</v>
      </c>
    </row>
    <row r="24" spans="1:3" ht="12.75">
      <c r="A24" s="28" t="s">
        <v>63</v>
      </c>
      <c r="B24" s="28" t="s">
        <v>49</v>
      </c>
      <c r="C24" s="28" t="s">
        <v>65</v>
      </c>
    </row>
    <row r="25" spans="1:3" ht="12.75">
      <c r="A25" s="28" t="s">
        <v>66</v>
      </c>
      <c r="B25" s="28" t="s">
        <v>52</v>
      </c>
      <c r="C25" s="28" t="s">
        <v>68</v>
      </c>
    </row>
    <row r="26" spans="1:3" ht="12.75">
      <c r="A26" s="28" t="s">
        <v>69</v>
      </c>
      <c r="B26" s="28" t="s">
        <v>58</v>
      </c>
      <c r="C26" s="28" t="s">
        <v>71</v>
      </c>
    </row>
    <row r="27" spans="1:3" ht="12.75">
      <c r="A27" s="28" t="s">
        <v>72</v>
      </c>
      <c r="B27" s="28" t="s">
        <v>61</v>
      </c>
      <c r="C27" s="28" t="s">
        <v>74</v>
      </c>
    </row>
    <row r="28" spans="1:3" ht="12.75">
      <c r="A28" s="28" t="s">
        <v>75</v>
      </c>
      <c r="B28" s="28" t="s">
        <v>64</v>
      </c>
      <c r="C28" s="28" t="s">
        <v>77</v>
      </c>
    </row>
    <row r="29" spans="1:3" ht="12.75">
      <c r="A29" s="28" t="s">
        <v>79</v>
      </c>
      <c r="B29" s="28" t="s">
        <v>78</v>
      </c>
      <c r="C29" s="28" t="s">
        <v>81</v>
      </c>
    </row>
    <row r="30" spans="1:3" ht="12.75">
      <c r="A30" s="28" t="s">
        <v>82</v>
      </c>
      <c r="B30" s="28" t="s">
        <v>67</v>
      </c>
      <c r="C30" s="28" t="s">
        <v>84</v>
      </c>
    </row>
    <row r="31" spans="1:3" ht="12.75">
      <c r="A31" s="28" t="s">
        <v>85</v>
      </c>
      <c r="B31" s="28" t="s">
        <v>70</v>
      </c>
      <c r="C31" s="28" t="s">
        <v>87</v>
      </c>
    </row>
    <row r="32" spans="1:3" ht="12.75">
      <c r="A32" s="28" t="s">
        <v>88</v>
      </c>
      <c r="B32" s="28" t="s">
        <v>73</v>
      </c>
      <c r="C32" s="28" t="s">
        <v>90</v>
      </c>
    </row>
    <row r="33" spans="1:3" ht="12.75">
      <c r="A33" s="28" t="s">
        <v>91</v>
      </c>
      <c r="B33" s="28" t="s">
        <v>76</v>
      </c>
      <c r="C33" s="28" t="s">
        <v>93</v>
      </c>
    </row>
    <row r="34" spans="1:3" ht="12.75">
      <c r="A34" s="28" t="s">
        <v>94</v>
      </c>
      <c r="B34" s="28" t="s">
        <v>80</v>
      </c>
      <c r="C34" s="28" t="s">
        <v>96</v>
      </c>
    </row>
    <row r="35" spans="1:3" ht="12.75">
      <c r="A35" s="28" t="s">
        <v>97</v>
      </c>
      <c r="B35" s="28" t="s">
        <v>83</v>
      </c>
      <c r="C35" s="28" t="s">
        <v>99</v>
      </c>
    </row>
    <row r="36" spans="1:3" ht="12.75">
      <c r="A36" s="28" t="s">
        <v>100</v>
      </c>
      <c r="B36" s="28" t="s">
        <v>86</v>
      </c>
      <c r="C36" s="28" t="s">
        <v>102</v>
      </c>
    </row>
    <row r="37" spans="1:3" ht="12.75">
      <c r="A37" s="28" t="s">
        <v>103</v>
      </c>
      <c r="B37" s="28" t="s">
        <v>92</v>
      </c>
      <c r="C37" s="28" t="s">
        <v>105</v>
      </c>
    </row>
    <row r="38" spans="1:3" ht="12.75">
      <c r="A38" s="28" t="s">
        <v>106</v>
      </c>
      <c r="B38" s="28" t="s">
        <v>89</v>
      </c>
      <c r="C38" s="28" t="s">
        <v>108</v>
      </c>
    </row>
    <row r="39" spans="1:3" ht="12.75">
      <c r="A39" s="28" t="s">
        <v>109</v>
      </c>
      <c r="B39" s="28" t="s">
        <v>95</v>
      </c>
      <c r="C39" s="28" t="s">
        <v>111</v>
      </c>
    </row>
    <row r="40" spans="1:3" ht="12.75">
      <c r="A40" s="28" t="s">
        <v>112</v>
      </c>
      <c r="B40" s="28" t="s">
        <v>110</v>
      </c>
      <c r="C40" s="28" t="s">
        <v>114</v>
      </c>
    </row>
    <row r="41" spans="1:3" ht="12.75">
      <c r="A41" s="28" t="s">
        <v>115</v>
      </c>
      <c r="B41" s="28" t="s">
        <v>98</v>
      </c>
      <c r="C41" s="28" t="s">
        <v>117</v>
      </c>
    </row>
    <row r="42" spans="1:3" ht="12.75">
      <c r="A42" s="28" t="s">
        <v>118</v>
      </c>
      <c r="B42" s="28" t="s">
        <v>101</v>
      </c>
      <c r="C42" s="28" t="s">
        <v>120</v>
      </c>
    </row>
    <row r="43" spans="1:3" ht="12.75">
      <c r="A43" s="28" t="s">
        <v>121</v>
      </c>
      <c r="B43" s="28" t="s">
        <v>104</v>
      </c>
      <c r="C43" s="28" t="s">
        <v>123</v>
      </c>
    </row>
    <row r="44" spans="1:3" ht="12.75">
      <c r="A44" s="28" t="s">
        <v>124</v>
      </c>
      <c r="B44" s="28" t="s">
        <v>107</v>
      </c>
      <c r="C44" s="28" t="s">
        <v>126</v>
      </c>
    </row>
    <row r="45" spans="1:3" ht="12.75">
      <c r="A45" s="28" t="s">
        <v>127</v>
      </c>
      <c r="B45" s="28" t="s">
        <v>113</v>
      </c>
      <c r="C45" s="28" t="s">
        <v>129</v>
      </c>
    </row>
    <row r="46" spans="1:3" ht="12.75">
      <c r="A46" s="28" t="s">
        <v>132</v>
      </c>
      <c r="B46" s="28" t="s">
        <v>130</v>
      </c>
      <c r="C46" s="28" t="s">
        <v>134</v>
      </c>
    </row>
    <row r="47" spans="1:3" ht="12.75">
      <c r="A47" s="28" t="s">
        <v>135</v>
      </c>
      <c r="B47" s="28" t="s">
        <v>122</v>
      </c>
      <c r="C47" s="28" t="s">
        <v>137</v>
      </c>
    </row>
    <row r="48" spans="1:3" ht="12.75">
      <c r="A48" s="28" t="s">
        <v>138</v>
      </c>
      <c r="B48" s="28" t="s">
        <v>116</v>
      </c>
      <c r="C48" s="28" t="s">
        <v>140</v>
      </c>
    </row>
    <row r="49" spans="1:3" ht="12.75">
      <c r="A49" s="28" t="s">
        <v>141</v>
      </c>
      <c r="B49" s="28" t="s">
        <v>128</v>
      </c>
      <c r="C49" s="28" t="s">
        <v>143</v>
      </c>
    </row>
    <row r="50" spans="1:3" ht="12.75">
      <c r="A50" s="28" t="s">
        <v>144</v>
      </c>
      <c r="B50" s="28" t="s">
        <v>125</v>
      </c>
      <c r="C50" s="28" t="s">
        <v>146</v>
      </c>
    </row>
    <row r="51" spans="1:3" ht="12.75">
      <c r="A51" s="28" t="s">
        <v>147</v>
      </c>
      <c r="B51" s="28" t="s">
        <v>119</v>
      </c>
      <c r="C51" s="28" t="s">
        <v>149</v>
      </c>
    </row>
    <row r="52" spans="1:3" ht="12.75">
      <c r="A52" s="28" t="s">
        <v>151</v>
      </c>
      <c r="B52" s="28" t="s">
        <v>150</v>
      </c>
      <c r="C52" s="28" t="s">
        <v>153</v>
      </c>
    </row>
    <row r="53" spans="1:3" ht="12.75">
      <c r="A53" s="28" t="s">
        <v>154</v>
      </c>
      <c r="B53" s="28" t="s">
        <v>133</v>
      </c>
      <c r="C53" s="28" t="s">
        <v>156</v>
      </c>
    </row>
    <row r="54" spans="1:3" ht="12.75">
      <c r="A54" s="28" t="s">
        <v>157</v>
      </c>
      <c r="B54" s="28" t="s">
        <v>136</v>
      </c>
      <c r="C54" s="28" t="s">
        <v>159</v>
      </c>
    </row>
    <row r="55" spans="1:3" ht="12.75">
      <c r="A55" s="28" t="s">
        <v>160</v>
      </c>
      <c r="B55" s="28" t="s">
        <v>139</v>
      </c>
      <c r="C55" s="28" t="s">
        <v>162</v>
      </c>
    </row>
    <row r="56" spans="1:3" ht="12.75">
      <c r="A56" s="28" t="s">
        <v>164</v>
      </c>
      <c r="B56" s="28" t="s">
        <v>163</v>
      </c>
      <c r="C56" s="28" t="s">
        <v>166</v>
      </c>
    </row>
    <row r="57" spans="1:3" ht="12.75">
      <c r="A57" s="28" t="s">
        <v>167</v>
      </c>
      <c r="B57" s="28" t="s">
        <v>142</v>
      </c>
      <c r="C57" s="28" t="s">
        <v>169</v>
      </c>
    </row>
    <row r="58" spans="1:3" ht="12.75">
      <c r="A58" s="28" t="s">
        <v>170</v>
      </c>
      <c r="B58" s="28" t="s">
        <v>145</v>
      </c>
      <c r="C58" s="28" t="s">
        <v>172</v>
      </c>
    </row>
    <row r="59" spans="1:3" ht="12.75">
      <c r="A59" s="28" t="s">
        <v>173</v>
      </c>
      <c r="B59" s="28" t="s">
        <v>148</v>
      </c>
      <c r="C59" s="28" t="s">
        <v>175</v>
      </c>
    </row>
    <row r="60" spans="1:3" ht="12.75">
      <c r="A60" s="28" t="s">
        <v>176</v>
      </c>
      <c r="B60" s="28" t="s">
        <v>152</v>
      </c>
      <c r="C60" s="28" t="s">
        <v>178</v>
      </c>
    </row>
    <row r="61" spans="1:3" ht="12.75">
      <c r="A61" s="28" t="s">
        <v>179</v>
      </c>
      <c r="B61" s="28" t="s">
        <v>155</v>
      </c>
      <c r="C61" s="28" t="s">
        <v>181</v>
      </c>
    </row>
    <row r="62" spans="1:3" ht="12.75">
      <c r="A62" s="28" t="s">
        <v>182</v>
      </c>
      <c r="B62" s="28" t="s">
        <v>158</v>
      </c>
      <c r="C62" s="28" t="s">
        <v>184</v>
      </c>
    </row>
    <row r="63" spans="1:3" ht="12.75">
      <c r="A63" s="28" t="s">
        <v>185</v>
      </c>
      <c r="B63" s="28" t="s">
        <v>161</v>
      </c>
      <c r="C63" s="28" t="s">
        <v>187</v>
      </c>
    </row>
    <row r="64" spans="1:3" ht="12.75">
      <c r="A64" s="28" t="s">
        <v>188</v>
      </c>
      <c r="B64" s="28" t="s">
        <v>165</v>
      </c>
      <c r="C64" s="28" t="s">
        <v>190</v>
      </c>
    </row>
    <row r="65" spans="1:3" ht="12.75">
      <c r="A65" s="28" t="s">
        <v>191</v>
      </c>
      <c r="B65" s="28" t="s">
        <v>168</v>
      </c>
      <c r="C65" s="28" t="s">
        <v>193</v>
      </c>
    </row>
    <row r="66" spans="1:3" ht="12.75">
      <c r="A66" s="28" t="s">
        <v>194</v>
      </c>
      <c r="B66" s="28" t="s">
        <v>171</v>
      </c>
      <c r="C66" s="28" t="s">
        <v>196</v>
      </c>
    </row>
    <row r="67" spans="1:3" ht="12.75">
      <c r="A67" s="28" t="s">
        <v>197</v>
      </c>
      <c r="B67" s="28" t="s">
        <v>174</v>
      </c>
      <c r="C67" s="28" t="s">
        <v>199</v>
      </c>
    </row>
    <row r="68" spans="1:3" ht="12.75">
      <c r="A68" s="28" t="s">
        <v>201</v>
      </c>
      <c r="B68" s="28" t="s">
        <v>200</v>
      </c>
      <c r="C68" s="28" t="s">
        <v>203</v>
      </c>
    </row>
    <row r="69" spans="1:3" ht="12.75">
      <c r="A69" s="28" t="s">
        <v>204</v>
      </c>
      <c r="B69" s="28" t="s">
        <v>177</v>
      </c>
      <c r="C69" s="28" t="s">
        <v>206</v>
      </c>
    </row>
    <row r="70" spans="1:3" ht="12.75">
      <c r="A70" s="28" t="s">
        <v>208</v>
      </c>
      <c r="B70" s="28" t="s">
        <v>207</v>
      </c>
      <c r="C70" s="28" t="s">
        <v>210</v>
      </c>
    </row>
    <row r="71" spans="1:3" ht="12.75">
      <c r="A71" s="28" t="s">
        <v>211</v>
      </c>
      <c r="B71" s="28" t="s">
        <v>186</v>
      </c>
      <c r="C71" s="28" t="s">
        <v>212</v>
      </c>
    </row>
    <row r="72" spans="1:3" ht="12.75">
      <c r="A72" s="28" t="s">
        <v>213</v>
      </c>
      <c r="B72" s="28" t="s">
        <v>180</v>
      </c>
      <c r="C72" s="28" t="s">
        <v>214</v>
      </c>
    </row>
    <row r="73" spans="1:3" ht="12.75">
      <c r="A73" s="28" t="s">
        <v>215</v>
      </c>
      <c r="B73" s="28" t="s">
        <v>183</v>
      </c>
      <c r="C73" s="28" t="s">
        <v>216</v>
      </c>
    </row>
    <row r="74" spans="1:3" ht="12.75">
      <c r="A74" s="28" t="s">
        <v>218</v>
      </c>
      <c r="B74" s="28" t="s">
        <v>217</v>
      </c>
      <c r="C74" s="28" t="s">
        <v>219</v>
      </c>
    </row>
    <row r="75" spans="1:3" ht="12.75">
      <c r="A75" s="28" t="s">
        <v>220</v>
      </c>
      <c r="B75" s="28" t="s">
        <v>192</v>
      </c>
      <c r="C75" s="28" t="s">
        <v>221</v>
      </c>
    </row>
    <row r="76" spans="1:3" ht="12.75">
      <c r="A76" s="28" t="s">
        <v>222</v>
      </c>
      <c r="B76" s="28" t="s">
        <v>189</v>
      </c>
      <c r="C76" s="28" t="s">
        <v>223</v>
      </c>
    </row>
    <row r="77" spans="1:3" ht="12.75">
      <c r="A77" s="28" t="s">
        <v>224</v>
      </c>
      <c r="B77" s="28" t="s">
        <v>195</v>
      </c>
      <c r="C77" s="28" t="s">
        <v>225</v>
      </c>
    </row>
    <row r="78" spans="1:3" ht="12.75">
      <c r="A78" s="28" t="s">
        <v>226</v>
      </c>
      <c r="B78" s="28" t="s">
        <v>198</v>
      </c>
      <c r="C78" s="28" t="s">
        <v>227</v>
      </c>
    </row>
    <row r="79" spans="1:3" ht="12.75">
      <c r="A79" s="28" t="s">
        <v>229</v>
      </c>
      <c r="B79" s="28" t="s">
        <v>228</v>
      </c>
      <c r="C79" s="28" t="s">
        <v>230</v>
      </c>
    </row>
    <row r="80" spans="1:3" ht="12.75">
      <c r="A80" s="28" t="s">
        <v>231</v>
      </c>
      <c r="B80" s="28" t="s">
        <v>209</v>
      </c>
      <c r="C80" s="28" t="s">
        <v>232</v>
      </c>
    </row>
    <row r="81" spans="1:3" ht="12.75">
      <c r="A81" s="28" t="s">
        <v>233</v>
      </c>
      <c r="B81" s="28" t="s">
        <v>202</v>
      </c>
      <c r="C81" s="28" t="s">
        <v>234</v>
      </c>
    </row>
    <row r="82" spans="1:3" ht="12.75">
      <c r="A82" s="28" t="s">
        <v>236</v>
      </c>
      <c r="B82" s="28" t="s">
        <v>235</v>
      </c>
      <c r="C82" s="28" t="s">
        <v>237</v>
      </c>
    </row>
    <row r="83" spans="1:3" ht="12.75">
      <c r="A83" s="28" t="s">
        <v>238</v>
      </c>
      <c r="B83" s="28" t="s">
        <v>205</v>
      </c>
      <c r="C83" s="28" t="s">
        <v>239</v>
      </c>
    </row>
    <row r="84" spans="1:3" ht="12.75">
      <c r="A84" s="28" t="s">
        <v>435</v>
      </c>
      <c r="B84" s="28" t="s">
        <v>433</v>
      </c>
      <c r="C84" s="28" t="s">
        <v>432</v>
      </c>
    </row>
    <row r="85" spans="1:2" ht="12.75">
      <c r="A85" s="28" t="s">
        <v>436</v>
      </c>
      <c r="B85" s="28" t="s">
        <v>434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DNA7 X86</cp:lastModifiedBy>
  <cp:lastPrinted>2011-08-17T06:27:04Z</cp:lastPrinted>
  <dcterms:created xsi:type="dcterms:W3CDTF">2003-03-26T09:58:27Z</dcterms:created>
  <dcterms:modified xsi:type="dcterms:W3CDTF">2012-02-21T08:46:46Z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8.002.01.32.21.244</vt:lpwstr>
  </property>
</Properties>
</file>